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ДЧБ!$A$15</definedName>
    <definedName name="FIO" localSheetId="0">ДЧБ!$G$15</definedName>
    <definedName name="LAST_CELL" localSheetId="0">ДЧБ!$U$348</definedName>
    <definedName name="SIGN" localSheetId="0">ДЧБ!$A$15:$S$16</definedName>
    <definedName name="_xlnm.Print_Titles" localSheetId="0">ДЧБ!$5:$6</definedName>
  </definedNames>
  <calcPr calcId="124519"/>
</workbook>
</file>

<file path=xl/calcChain.xml><?xml version="1.0" encoding="utf-8"?>
<calcChain xmlns="http://schemas.openxmlformats.org/spreadsheetml/2006/main">
  <c r="D105" i="1"/>
  <c r="E105"/>
  <c r="F105"/>
  <c r="G105"/>
  <c r="C105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1"/>
  <c r="Q52"/>
  <c r="Q53"/>
  <c r="Q54"/>
  <c r="Q55"/>
  <c r="Q56"/>
  <c r="Q57"/>
  <c r="Q58"/>
  <c r="Q59"/>
  <c r="Q60"/>
  <c r="Q61"/>
  <c r="Q62"/>
  <c r="Q63"/>
  <c r="Q64"/>
  <c r="Q65"/>
  <c r="Q66"/>
  <c r="Q67"/>
  <c r="Q69"/>
  <c r="Q70"/>
  <c r="Q71"/>
  <c r="Q72"/>
  <c r="Q73"/>
  <c r="Q74"/>
  <c r="Q76"/>
  <c r="Q77"/>
  <c r="Q78"/>
  <c r="Q79"/>
  <c r="Q80"/>
  <c r="Q81"/>
  <c r="Q82"/>
  <c r="Q83"/>
  <c r="Q84"/>
  <c r="Q85"/>
  <c r="Q87"/>
  <c r="Q88"/>
  <c r="Q89"/>
  <c r="Q90"/>
  <c r="Q91"/>
  <c r="Q92"/>
  <c r="Q93"/>
  <c r="Q94"/>
  <c r="Q95"/>
  <c r="Q96"/>
  <c r="Q98"/>
  <c r="Q99"/>
  <c r="Q100"/>
  <c r="Q101"/>
  <c r="Q102"/>
  <c r="Q103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4"/>
  <c r="Q135"/>
  <c r="Q136"/>
  <c r="Q137"/>
  <c r="Q138"/>
  <c r="Q139"/>
  <c r="Q140"/>
  <c r="Q142"/>
  <c r="Q143"/>
  <c r="Q144"/>
  <c r="Q145"/>
  <c r="Q147"/>
  <c r="Q148"/>
  <c r="Q149"/>
  <c r="Q150"/>
  <c r="Q151"/>
  <c r="Q152"/>
  <c r="Q154"/>
  <c r="Q155"/>
  <c r="Q156"/>
  <c r="Q157"/>
  <c r="Q158"/>
  <c r="Q159"/>
  <c r="Q160"/>
  <c r="Q161"/>
  <c r="Q162"/>
  <c r="Q163"/>
  <c r="Q164"/>
  <c r="Q165"/>
  <c r="Q166"/>
  <c r="Q167"/>
  <c r="Q168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60"/>
  <c r="Q261"/>
  <c r="Q262"/>
  <c r="Q263"/>
  <c r="Q265"/>
  <c r="Q266"/>
  <c r="Q267"/>
  <c r="Q268"/>
  <c r="Q269"/>
  <c r="Q270"/>
  <c r="Q271"/>
  <c r="Q272"/>
  <c r="Q273"/>
  <c r="Q274"/>
  <c r="Q275"/>
  <c r="Q276"/>
  <c r="Q277"/>
  <c r="Q278"/>
  <c r="Q279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1"/>
  <c r="P53"/>
  <c r="P54"/>
  <c r="P55"/>
  <c r="P56"/>
  <c r="P57"/>
  <c r="P58"/>
  <c r="P59"/>
  <c r="P60"/>
  <c r="P61"/>
  <c r="P62"/>
  <c r="P63"/>
  <c r="P64"/>
  <c r="P65"/>
  <c r="P66"/>
  <c r="P67"/>
  <c r="P70"/>
  <c r="P71"/>
  <c r="P72"/>
  <c r="P73"/>
  <c r="P74"/>
  <c r="P77"/>
  <c r="P78"/>
  <c r="P79"/>
  <c r="P80"/>
  <c r="P82"/>
  <c r="P83"/>
  <c r="P84"/>
  <c r="P85"/>
  <c r="P87"/>
  <c r="P88"/>
  <c r="P89"/>
  <c r="P90"/>
  <c r="P92"/>
  <c r="P93"/>
  <c r="P94"/>
  <c r="P95"/>
  <c r="P96"/>
  <c r="P98"/>
  <c r="P99"/>
  <c r="P100"/>
  <c r="P101"/>
  <c r="P102"/>
  <c r="P103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4"/>
  <c r="P135"/>
  <c r="P136"/>
  <c r="P137"/>
  <c r="P138"/>
  <c r="P139"/>
  <c r="P140"/>
  <c r="P142"/>
  <c r="P143"/>
  <c r="P144"/>
  <c r="P145"/>
  <c r="P147"/>
  <c r="P148"/>
  <c r="P149"/>
  <c r="P151"/>
  <c r="P152"/>
  <c r="P154"/>
  <c r="P155"/>
  <c r="P156"/>
  <c r="P157"/>
  <c r="P158"/>
  <c r="P159"/>
  <c r="P160"/>
  <c r="P161"/>
  <c r="P162"/>
  <c r="P163"/>
  <c r="P164"/>
  <c r="P165"/>
  <c r="P166"/>
  <c r="P167"/>
  <c r="P168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2"/>
  <c r="P243"/>
  <c r="P245"/>
  <c r="P246"/>
  <c r="P247"/>
  <c r="P248"/>
  <c r="P249"/>
  <c r="P250"/>
  <c r="P252"/>
  <c r="P253"/>
  <c r="P254"/>
  <c r="P255"/>
  <c r="P257"/>
  <c r="P258"/>
  <c r="P262"/>
  <c r="P263"/>
  <c r="P265"/>
  <c r="P266"/>
  <c r="P267"/>
  <c r="P268"/>
  <c r="P269"/>
  <c r="P270"/>
  <c r="P271"/>
  <c r="P272"/>
  <c r="P273"/>
  <c r="P274"/>
  <c r="P275"/>
  <c r="P276"/>
  <c r="P277"/>
  <c r="P278"/>
  <c r="P279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5"/>
  <c r="P336"/>
  <c r="P337"/>
  <c r="P338"/>
  <c r="P339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1"/>
  <c r="O52"/>
  <c r="O53"/>
  <c r="O54"/>
  <c r="O55"/>
  <c r="O56"/>
  <c r="O57"/>
  <c r="O58"/>
  <c r="O59"/>
  <c r="O60"/>
  <c r="O61"/>
  <c r="O62"/>
  <c r="O63"/>
  <c r="O64"/>
  <c r="O65"/>
  <c r="O66"/>
  <c r="O67"/>
  <c r="O69"/>
  <c r="O70"/>
  <c r="O71"/>
  <c r="O72"/>
  <c r="O73"/>
  <c r="O74"/>
  <c r="O76"/>
  <c r="O77"/>
  <c r="O78"/>
  <c r="O79"/>
  <c r="O80"/>
  <c r="O81"/>
  <c r="O82"/>
  <c r="O83"/>
  <c r="O84"/>
  <c r="O85"/>
  <c r="O87"/>
  <c r="O88"/>
  <c r="O89"/>
  <c r="O90"/>
  <c r="O91"/>
  <c r="O92"/>
  <c r="O93"/>
  <c r="O94"/>
  <c r="O95"/>
  <c r="O96"/>
  <c r="O98"/>
  <c r="O99"/>
  <c r="O100"/>
  <c r="O101"/>
  <c r="O102"/>
  <c r="O103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4"/>
  <c r="O135"/>
  <c r="O136"/>
  <c r="O137"/>
  <c r="O138"/>
  <c r="O139"/>
  <c r="O140"/>
  <c r="O142"/>
  <c r="O143"/>
  <c r="O144"/>
  <c r="O145"/>
  <c r="O147"/>
  <c r="O148"/>
  <c r="O149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60"/>
  <c r="O261"/>
  <c r="O262"/>
  <c r="O263"/>
  <c r="O265"/>
  <c r="O266"/>
  <c r="O267"/>
  <c r="O268"/>
  <c r="O269"/>
  <c r="O270"/>
  <c r="O271"/>
  <c r="O272"/>
  <c r="O273"/>
  <c r="O274"/>
  <c r="O275"/>
  <c r="O276"/>
  <c r="O277"/>
  <c r="O278"/>
  <c r="O279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1"/>
  <c r="N53"/>
  <c r="N54"/>
  <c r="N55"/>
  <c r="N56"/>
  <c r="N57"/>
  <c r="N58"/>
  <c r="N59"/>
  <c r="N60"/>
  <c r="N61"/>
  <c r="N62"/>
  <c r="N63"/>
  <c r="N64"/>
  <c r="N65"/>
  <c r="N66"/>
  <c r="N67"/>
  <c r="N69"/>
  <c r="N70"/>
  <c r="N71"/>
  <c r="N72"/>
  <c r="N73"/>
  <c r="N74"/>
  <c r="N77"/>
  <c r="N78"/>
  <c r="N79"/>
  <c r="N80"/>
  <c r="N82"/>
  <c r="N83"/>
  <c r="N84"/>
  <c r="N85"/>
  <c r="N87"/>
  <c r="N88"/>
  <c r="N89"/>
  <c r="N90"/>
  <c r="N91"/>
  <c r="N92"/>
  <c r="N93"/>
  <c r="N94"/>
  <c r="N95"/>
  <c r="N96"/>
  <c r="N98"/>
  <c r="N99"/>
  <c r="N100"/>
  <c r="N101"/>
  <c r="N102"/>
  <c r="N103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4"/>
  <c r="N135"/>
  <c r="N136"/>
  <c r="N137"/>
  <c r="N138"/>
  <c r="N139"/>
  <c r="N140"/>
  <c r="N142"/>
  <c r="N143"/>
  <c r="N144"/>
  <c r="N145"/>
  <c r="N147"/>
  <c r="N148"/>
  <c r="N149"/>
  <c r="N151"/>
  <c r="N152"/>
  <c r="N154"/>
  <c r="N155"/>
  <c r="N156"/>
  <c r="N157"/>
  <c r="N158"/>
  <c r="N159"/>
  <c r="N160"/>
  <c r="N161"/>
  <c r="N162"/>
  <c r="N163"/>
  <c r="N164"/>
  <c r="N165"/>
  <c r="N166"/>
  <c r="N167"/>
  <c r="N168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2"/>
  <c r="N243"/>
  <c r="N245"/>
  <c r="N246"/>
  <c r="N247"/>
  <c r="N248"/>
  <c r="N249"/>
  <c r="N250"/>
  <c r="N252"/>
  <c r="N253"/>
  <c r="N254"/>
  <c r="N255"/>
  <c r="N257"/>
  <c r="N258"/>
  <c r="N262"/>
  <c r="N263"/>
  <c r="N265"/>
  <c r="N266"/>
  <c r="N267"/>
  <c r="N268"/>
  <c r="N269"/>
  <c r="N270"/>
  <c r="N271"/>
  <c r="N272"/>
  <c r="N273"/>
  <c r="N274"/>
  <c r="N275"/>
  <c r="N276"/>
  <c r="N277"/>
  <c r="N278"/>
  <c r="N279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5"/>
  <c r="N336"/>
  <c r="N337"/>
  <c r="N338"/>
  <c r="N33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1"/>
  <c r="M52"/>
  <c r="M53"/>
  <c r="M54"/>
  <c r="M55"/>
  <c r="M56"/>
  <c r="M57"/>
  <c r="M58"/>
  <c r="M59"/>
  <c r="M60"/>
  <c r="M61"/>
  <c r="M62"/>
  <c r="M63"/>
  <c r="M64"/>
  <c r="M65"/>
  <c r="M66"/>
  <c r="M67"/>
  <c r="M69"/>
  <c r="M70"/>
  <c r="M71"/>
  <c r="M72"/>
  <c r="M73"/>
  <c r="M74"/>
  <c r="M76"/>
  <c r="M77"/>
  <c r="M78"/>
  <c r="M79"/>
  <c r="M80"/>
  <c r="M81"/>
  <c r="M82"/>
  <c r="M83"/>
  <c r="M84"/>
  <c r="M85"/>
  <c r="M87"/>
  <c r="M88"/>
  <c r="M89"/>
  <c r="M90"/>
  <c r="M91"/>
  <c r="M92"/>
  <c r="M93"/>
  <c r="M94"/>
  <c r="M95"/>
  <c r="M96"/>
  <c r="M98"/>
  <c r="M99"/>
  <c r="M100"/>
  <c r="M101"/>
  <c r="M102"/>
  <c r="M103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4"/>
  <c r="M135"/>
  <c r="M136"/>
  <c r="M137"/>
  <c r="M138"/>
  <c r="M139"/>
  <c r="M140"/>
  <c r="M142"/>
  <c r="M143"/>
  <c r="M144"/>
  <c r="M145"/>
  <c r="M147"/>
  <c r="M148"/>
  <c r="M149"/>
  <c r="M150"/>
  <c r="M151"/>
  <c r="M152"/>
  <c r="M154"/>
  <c r="M155"/>
  <c r="M156"/>
  <c r="M157"/>
  <c r="M158"/>
  <c r="M159"/>
  <c r="M160"/>
  <c r="M161"/>
  <c r="M162"/>
  <c r="M163"/>
  <c r="M164"/>
  <c r="M165"/>
  <c r="M166"/>
  <c r="M167"/>
  <c r="M168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60"/>
  <c r="M261"/>
  <c r="M262"/>
  <c r="M263"/>
  <c r="M265"/>
  <c r="M266"/>
  <c r="M267"/>
  <c r="M268"/>
  <c r="M269"/>
  <c r="M270"/>
  <c r="M271"/>
  <c r="M272"/>
  <c r="M273"/>
  <c r="M274"/>
  <c r="M275"/>
  <c r="M276"/>
  <c r="M277"/>
  <c r="M278"/>
  <c r="M279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3"/>
  <c r="L54"/>
  <c r="L55"/>
  <c r="L56"/>
  <c r="L57"/>
  <c r="L58"/>
  <c r="L59"/>
  <c r="L60"/>
  <c r="L61"/>
  <c r="L62"/>
  <c r="L63"/>
  <c r="L64"/>
  <c r="L65"/>
  <c r="L66"/>
  <c r="L67"/>
  <c r="L69"/>
  <c r="L70"/>
  <c r="L71"/>
  <c r="L72"/>
  <c r="L73"/>
  <c r="L74"/>
  <c r="L77"/>
  <c r="L78"/>
  <c r="L79"/>
  <c r="L80"/>
  <c r="L82"/>
  <c r="L83"/>
  <c r="L84"/>
  <c r="L85"/>
  <c r="L87"/>
  <c r="L88"/>
  <c r="L89"/>
  <c r="L90"/>
  <c r="L91"/>
  <c r="L92"/>
  <c r="L93"/>
  <c r="L94"/>
  <c r="L95"/>
  <c r="L96"/>
  <c r="L98"/>
  <c r="L99"/>
  <c r="L100"/>
  <c r="L101"/>
  <c r="L102"/>
  <c r="L103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4"/>
  <c r="L135"/>
  <c r="L136"/>
  <c r="L137"/>
  <c r="L138"/>
  <c r="L139"/>
  <c r="L140"/>
  <c r="L142"/>
  <c r="L143"/>
  <c r="L144"/>
  <c r="L145"/>
  <c r="L147"/>
  <c r="L148"/>
  <c r="L149"/>
  <c r="L151"/>
  <c r="L152"/>
  <c r="L154"/>
  <c r="L155"/>
  <c r="L156"/>
  <c r="L157"/>
  <c r="L158"/>
  <c r="L159"/>
  <c r="L160"/>
  <c r="L161"/>
  <c r="L162"/>
  <c r="L163"/>
  <c r="L164"/>
  <c r="L165"/>
  <c r="L166"/>
  <c r="L167"/>
  <c r="L168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2"/>
  <c r="L243"/>
  <c r="L245"/>
  <c r="L246"/>
  <c r="L247"/>
  <c r="L248"/>
  <c r="L249"/>
  <c r="L250"/>
  <c r="L252"/>
  <c r="L253"/>
  <c r="L254"/>
  <c r="L255"/>
  <c r="L257"/>
  <c r="L258"/>
  <c r="L262"/>
  <c r="L263"/>
  <c r="L265"/>
  <c r="L266"/>
  <c r="L267"/>
  <c r="L268"/>
  <c r="L269"/>
  <c r="L270"/>
  <c r="L271"/>
  <c r="L272"/>
  <c r="L273"/>
  <c r="L274"/>
  <c r="L275"/>
  <c r="L276"/>
  <c r="L277"/>
  <c r="L278"/>
  <c r="L279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5"/>
  <c r="L336"/>
  <c r="L337"/>
  <c r="L338"/>
  <c r="L33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4"/>
  <c r="K55"/>
  <c r="K56"/>
  <c r="K57"/>
  <c r="K58"/>
  <c r="K59"/>
  <c r="K60"/>
  <c r="K61"/>
  <c r="K62"/>
  <c r="K63"/>
  <c r="K64"/>
  <c r="K65"/>
  <c r="K66"/>
  <c r="K67"/>
  <c r="K69"/>
  <c r="K70"/>
  <c r="K71"/>
  <c r="K72"/>
  <c r="K73"/>
  <c r="K74"/>
  <c r="K76"/>
  <c r="K77"/>
  <c r="K78"/>
  <c r="K79"/>
  <c r="K80"/>
  <c r="K81"/>
  <c r="K82"/>
  <c r="K83"/>
  <c r="K84"/>
  <c r="K85"/>
  <c r="K87"/>
  <c r="K88"/>
  <c r="K89"/>
  <c r="K90"/>
  <c r="K91"/>
  <c r="K92"/>
  <c r="K93"/>
  <c r="K94"/>
  <c r="K95"/>
  <c r="K96"/>
  <c r="K98"/>
  <c r="K99"/>
  <c r="K100"/>
  <c r="K101"/>
  <c r="K102"/>
  <c r="K103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4"/>
  <c r="K135"/>
  <c r="K136"/>
  <c r="K137"/>
  <c r="K138"/>
  <c r="K139"/>
  <c r="K140"/>
  <c r="K142"/>
  <c r="K143"/>
  <c r="K144"/>
  <c r="K145"/>
  <c r="K147"/>
  <c r="K148"/>
  <c r="K149"/>
  <c r="K150"/>
  <c r="K151"/>
  <c r="K152"/>
  <c r="K154"/>
  <c r="K155"/>
  <c r="K156"/>
  <c r="K157"/>
  <c r="K158"/>
  <c r="K159"/>
  <c r="K160"/>
  <c r="K161"/>
  <c r="K162"/>
  <c r="K163"/>
  <c r="K164"/>
  <c r="K165"/>
  <c r="K166"/>
  <c r="K167"/>
  <c r="K168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60"/>
  <c r="K261"/>
  <c r="K262"/>
  <c r="K263"/>
  <c r="K265"/>
  <c r="K266"/>
  <c r="K267"/>
  <c r="K268"/>
  <c r="K269"/>
  <c r="K270"/>
  <c r="K271"/>
  <c r="K272"/>
  <c r="K273"/>
  <c r="K274"/>
  <c r="K275"/>
  <c r="K276"/>
  <c r="K277"/>
  <c r="K278"/>
  <c r="K279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2"/>
  <c r="J53"/>
  <c r="J54"/>
  <c r="J55"/>
  <c r="J56"/>
  <c r="J57"/>
  <c r="J58"/>
  <c r="J59"/>
  <c r="J60"/>
  <c r="J61"/>
  <c r="J62"/>
  <c r="J63"/>
  <c r="J64"/>
  <c r="J65"/>
  <c r="J66"/>
  <c r="J67"/>
  <c r="J69"/>
  <c r="J70"/>
  <c r="J71"/>
  <c r="J72"/>
  <c r="J73"/>
  <c r="J74"/>
  <c r="J76"/>
  <c r="J77"/>
  <c r="J78"/>
  <c r="J79"/>
  <c r="J80"/>
  <c r="J81"/>
  <c r="J82"/>
  <c r="J83"/>
  <c r="J84"/>
  <c r="J85"/>
  <c r="J87"/>
  <c r="J88"/>
  <c r="J89"/>
  <c r="J90"/>
  <c r="J91"/>
  <c r="J92"/>
  <c r="J93"/>
  <c r="J94"/>
  <c r="J95"/>
  <c r="J96"/>
  <c r="J98"/>
  <c r="J99"/>
  <c r="J100"/>
  <c r="J101"/>
  <c r="J102"/>
  <c r="J103"/>
  <c r="J107"/>
  <c r="J108"/>
  <c r="J109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4"/>
  <c r="J135"/>
  <c r="J136"/>
  <c r="J137"/>
  <c r="J138"/>
  <c r="J139"/>
  <c r="J140"/>
  <c r="J142"/>
  <c r="J143"/>
  <c r="J144"/>
  <c r="J145"/>
  <c r="J147"/>
  <c r="J148"/>
  <c r="J149"/>
  <c r="J150"/>
  <c r="J151"/>
  <c r="J152"/>
  <c r="J154"/>
  <c r="J155"/>
  <c r="J156"/>
  <c r="J157"/>
  <c r="J158"/>
  <c r="J159"/>
  <c r="J160"/>
  <c r="J161"/>
  <c r="J162"/>
  <c r="J163"/>
  <c r="J164"/>
  <c r="J165"/>
  <c r="J166"/>
  <c r="J167"/>
  <c r="J168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61"/>
  <c r="J262"/>
  <c r="J263"/>
  <c r="J265"/>
  <c r="J266"/>
  <c r="J267"/>
  <c r="J268"/>
  <c r="J269"/>
  <c r="J270"/>
  <c r="J271"/>
  <c r="J272"/>
  <c r="J273"/>
  <c r="J274"/>
  <c r="J275"/>
  <c r="J276"/>
  <c r="J277"/>
  <c r="J278"/>
  <c r="J279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G50"/>
  <c r="Q50" l="1"/>
  <c r="O50"/>
  <c r="F50"/>
  <c r="P50" s="1"/>
  <c r="E50"/>
  <c r="N50" s="1"/>
  <c r="C50"/>
  <c r="J50" s="1"/>
  <c r="D50"/>
  <c r="L50" s="1"/>
  <c r="Q341"/>
  <c r="Q342"/>
  <c r="Q343"/>
  <c r="P341"/>
  <c r="P342"/>
  <c r="P343"/>
  <c r="K341"/>
  <c r="K342"/>
  <c r="K343"/>
  <c r="D10"/>
  <c r="E10"/>
  <c r="F10"/>
  <c r="G10"/>
  <c r="C10"/>
  <c r="D75"/>
  <c r="E75"/>
  <c r="E68" s="1"/>
  <c r="F75"/>
  <c r="G75"/>
  <c r="C75"/>
  <c r="D86"/>
  <c r="E86"/>
  <c r="F86"/>
  <c r="G86"/>
  <c r="C86"/>
  <c r="D97"/>
  <c r="E97"/>
  <c r="F97"/>
  <c r="G97"/>
  <c r="C97"/>
  <c r="G106"/>
  <c r="E106"/>
  <c r="F106"/>
  <c r="D106"/>
  <c r="C106"/>
  <c r="D133"/>
  <c r="E133"/>
  <c r="F133"/>
  <c r="G133"/>
  <c r="C133"/>
  <c r="G141"/>
  <c r="D146"/>
  <c r="E146"/>
  <c r="F146"/>
  <c r="C146"/>
  <c r="D153"/>
  <c r="E153"/>
  <c r="F153"/>
  <c r="G153"/>
  <c r="C153"/>
  <c r="E170"/>
  <c r="E169" s="1"/>
  <c r="F170"/>
  <c r="F169" s="1"/>
  <c r="G170"/>
  <c r="D170"/>
  <c r="D169" s="1"/>
  <c r="C170"/>
  <c r="C169" s="1"/>
  <c r="D264"/>
  <c r="D259" s="1"/>
  <c r="E264"/>
  <c r="E259" s="1"/>
  <c r="F264"/>
  <c r="F259" s="1"/>
  <c r="G264"/>
  <c r="C264"/>
  <c r="C259" s="1"/>
  <c r="D280"/>
  <c r="D281"/>
  <c r="E281"/>
  <c r="E280" s="1"/>
  <c r="F281"/>
  <c r="F280" s="1"/>
  <c r="G281"/>
  <c r="C281"/>
  <c r="C280" s="1"/>
  <c r="F141" l="1"/>
  <c r="Q146"/>
  <c r="P146"/>
  <c r="Q97"/>
  <c r="P97"/>
  <c r="N97"/>
  <c r="L97"/>
  <c r="O97"/>
  <c r="M97"/>
  <c r="K97"/>
  <c r="J97"/>
  <c r="Q281"/>
  <c r="P281"/>
  <c r="N281"/>
  <c r="L281"/>
  <c r="O281"/>
  <c r="M281"/>
  <c r="K281"/>
  <c r="J281"/>
  <c r="G169"/>
  <c r="Q170"/>
  <c r="P170"/>
  <c r="O170"/>
  <c r="N170"/>
  <c r="M170"/>
  <c r="L170"/>
  <c r="K170"/>
  <c r="J170"/>
  <c r="J153"/>
  <c r="Q153"/>
  <c r="P153"/>
  <c r="O153"/>
  <c r="N153"/>
  <c r="M153"/>
  <c r="L153"/>
  <c r="K153"/>
  <c r="K146"/>
  <c r="J146"/>
  <c r="J141"/>
  <c r="Q141"/>
  <c r="P141"/>
  <c r="M141"/>
  <c r="K141"/>
  <c r="Q10"/>
  <c r="N10"/>
  <c r="L10"/>
  <c r="O10"/>
  <c r="M10"/>
  <c r="K10"/>
  <c r="P10"/>
  <c r="J10"/>
  <c r="D141"/>
  <c r="L141" s="1"/>
  <c r="M146"/>
  <c r="L146"/>
  <c r="O75"/>
  <c r="M75"/>
  <c r="Q75"/>
  <c r="J75"/>
  <c r="K75"/>
  <c r="K50"/>
  <c r="F68"/>
  <c r="F9" s="1"/>
  <c r="M50"/>
  <c r="O264"/>
  <c r="M264"/>
  <c r="K264"/>
  <c r="Q264"/>
  <c r="J264"/>
  <c r="P264"/>
  <c r="N264"/>
  <c r="L264"/>
  <c r="E141"/>
  <c r="O141" s="1"/>
  <c r="N146"/>
  <c r="O146"/>
  <c r="J133"/>
  <c r="Q133"/>
  <c r="P133"/>
  <c r="N133"/>
  <c r="L133"/>
  <c r="O133"/>
  <c r="M133"/>
  <c r="K133"/>
  <c r="Q106"/>
  <c r="P106"/>
  <c r="N106"/>
  <c r="O106"/>
  <c r="M106"/>
  <c r="K106"/>
  <c r="J106"/>
  <c r="L106"/>
  <c r="Q86"/>
  <c r="P86"/>
  <c r="N86"/>
  <c r="O86"/>
  <c r="M86"/>
  <c r="K86"/>
  <c r="J86"/>
  <c r="L86"/>
  <c r="C68"/>
  <c r="E9"/>
  <c r="D68"/>
  <c r="D9" s="1"/>
  <c r="C9"/>
  <c r="D104"/>
  <c r="F104"/>
  <c r="C141"/>
  <c r="C104" s="1"/>
  <c r="G68"/>
  <c r="G259"/>
  <c r="G280"/>
  <c r="Q105" l="1"/>
  <c r="P105"/>
  <c r="N105"/>
  <c r="L105"/>
  <c r="O105"/>
  <c r="M105"/>
  <c r="K105"/>
  <c r="J105"/>
  <c r="G9"/>
  <c r="O68"/>
  <c r="N68"/>
  <c r="M68"/>
  <c r="L68"/>
  <c r="K68"/>
  <c r="J68"/>
  <c r="Q68"/>
  <c r="P68"/>
  <c r="O259"/>
  <c r="M259"/>
  <c r="P259"/>
  <c r="N259"/>
  <c r="L259"/>
  <c r="J259"/>
  <c r="Q259"/>
  <c r="K259"/>
  <c r="O280"/>
  <c r="M280"/>
  <c r="K280"/>
  <c r="Q280"/>
  <c r="J280"/>
  <c r="P280"/>
  <c r="N280"/>
  <c r="L280"/>
  <c r="J169"/>
  <c r="Q169"/>
  <c r="P169"/>
  <c r="O169"/>
  <c r="N169"/>
  <c r="M169"/>
  <c r="L169"/>
  <c r="K169"/>
  <c r="N141"/>
  <c r="E104"/>
  <c r="E8" s="1"/>
  <c r="E7" s="1"/>
  <c r="F8"/>
  <c r="F7" s="1"/>
  <c r="D8"/>
  <c r="D7" s="1"/>
  <c r="C8"/>
  <c r="C7" s="1"/>
  <c r="G104"/>
  <c r="G8" l="1"/>
  <c r="I9" s="1"/>
  <c r="O104"/>
  <c r="M104"/>
  <c r="K104"/>
  <c r="J104"/>
  <c r="Q104"/>
  <c r="P104"/>
  <c r="N104"/>
  <c r="L104"/>
  <c r="P9"/>
  <c r="Q9"/>
  <c r="N9"/>
  <c r="L9"/>
  <c r="J9"/>
  <c r="O9"/>
  <c r="M9"/>
  <c r="K9"/>
  <c r="O8" l="1"/>
  <c r="M8"/>
  <c r="K8"/>
  <c r="I14"/>
  <c r="I18"/>
  <c r="I22"/>
  <c r="I26"/>
  <c r="I30"/>
  <c r="I34"/>
  <c r="I38"/>
  <c r="I42"/>
  <c r="I46"/>
  <c r="I54"/>
  <c r="I58"/>
  <c r="I62"/>
  <c r="I66"/>
  <c r="I70"/>
  <c r="I74"/>
  <c r="I78"/>
  <c r="I82"/>
  <c r="I90"/>
  <c r="I94"/>
  <c r="I98"/>
  <c r="I102"/>
  <c r="I110"/>
  <c r="I114"/>
  <c r="I118"/>
  <c r="I122"/>
  <c r="I126"/>
  <c r="I130"/>
  <c r="I134"/>
  <c r="I138"/>
  <c r="I142"/>
  <c r="I146"/>
  <c r="I150"/>
  <c r="I154"/>
  <c r="I158"/>
  <c r="I162"/>
  <c r="I166"/>
  <c r="I174"/>
  <c r="I178"/>
  <c r="I182"/>
  <c r="I186"/>
  <c r="I190"/>
  <c r="I194"/>
  <c r="I198"/>
  <c r="I202"/>
  <c r="I206"/>
  <c r="I210"/>
  <c r="I214"/>
  <c r="I218"/>
  <c r="I222"/>
  <c r="I226"/>
  <c r="I230"/>
  <c r="I234"/>
  <c r="I238"/>
  <c r="I242"/>
  <c r="I246"/>
  <c r="I250"/>
  <c r="I254"/>
  <c r="I258"/>
  <c r="I262"/>
  <c r="I266"/>
  <c r="I270"/>
  <c r="I274"/>
  <c r="I278"/>
  <c r="I285"/>
  <c r="I289"/>
  <c r="I294"/>
  <c r="I298"/>
  <c r="I302"/>
  <c r="I306"/>
  <c r="I311"/>
  <c r="I315"/>
  <c r="I319"/>
  <c r="I323"/>
  <c r="I328"/>
  <c r="I332"/>
  <c r="I337"/>
  <c r="P8"/>
  <c r="Q8"/>
  <c r="I12"/>
  <c r="I16"/>
  <c r="I20"/>
  <c r="I24"/>
  <c r="I28"/>
  <c r="I32"/>
  <c r="I36"/>
  <c r="I40"/>
  <c r="I44"/>
  <c r="I48"/>
  <c r="I52"/>
  <c r="I56"/>
  <c r="I60"/>
  <c r="I64"/>
  <c r="I72"/>
  <c r="I76"/>
  <c r="I80"/>
  <c r="I84"/>
  <c r="I88"/>
  <c r="I92"/>
  <c r="I96"/>
  <c r="I100"/>
  <c r="I108"/>
  <c r="I112"/>
  <c r="I116"/>
  <c r="I120"/>
  <c r="I124"/>
  <c r="I128"/>
  <c r="I132"/>
  <c r="I136"/>
  <c r="I140"/>
  <c r="I144"/>
  <c r="I148"/>
  <c r="I152"/>
  <c r="I156"/>
  <c r="I160"/>
  <c r="I164"/>
  <c r="I168"/>
  <c r="I172"/>
  <c r="I176"/>
  <c r="I180"/>
  <c r="I184"/>
  <c r="I188"/>
  <c r="I192"/>
  <c r="I196"/>
  <c r="I200"/>
  <c r="I204"/>
  <c r="I208"/>
  <c r="I212"/>
  <c r="I216"/>
  <c r="I220"/>
  <c r="I224"/>
  <c r="I228"/>
  <c r="I232"/>
  <c r="I236"/>
  <c r="I240"/>
  <c r="I244"/>
  <c r="I248"/>
  <c r="I252"/>
  <c r="I256"/>
  <c r="I260"/>
  <c r="I268"/>
  <c r="I272"/>
  <c r="I276"/>
  <c r="I283"/>
  <c r="I287"/>
  <c r="I291"/>
  <c r="I296"/>
  <c r="I300"/>
  <c r="I304"/>
  <c r="I309"/>
  <c r="I313"/>
  <c r="I317"/>
  <c r="I321"/>
  <c r="I325"/>
  <c r="I330"/>
  <c r="I335"/>
  <c r="I339"/>
  <c r="N8"/>
  <c r="L8"/>
  <c r="I15"/>
  <c r="I23"/>
  <c r="I31"/>
  <c r="I39"/>
  <c r="I47"/>
  <c r="I55"/>
  <c r="I63"/>
  <c r="I71"/>
  <c r="I79"/>
  <c r="I87"/>
  <c r="I95"/>
  <c r="I103"/>
  <c r="I111"/>
  <c r="I119"/>
  <c r="I127"/>
  <c r="I135"/>
  <c r="I143"/>
  <c r="I151"/>
  <c r="I159"/>
  <c r="I167"/>
  <c r="I175"/>
  <c r="I183"/>
  <c r="I191"/>
  <c r="I199"/>
  <c r="I207"/>
  <c r="I215"/>
  <c r="I223"/>
  <c r="I231"/>
  <c r="I239"/>
  <c r="I247"/>
  <c r="I255"/>
  <c r="I263"/>
  <c r="I271"/>
  <c r="I279"/>
  <c r="I290"/>
  <c r="I299"/>
  <c r="I307"/>
  <c r="I316"/>
  <c r="I324"/>
  <c r="I333"/>
  <c r="J8"/>
  <c r="I29"/>
  <c r="I45"/>
  <c r="I61"/>
  <c r="I77"/>
  <c r="I101"/>
  <c r="I125"/>
  <c r="I157"/>
  <c r="I173"/>
  <c r="I197"/>
  <c r="I213"/>
  <c r="I229"/>
  <c r="I245"/>
  <c r="I261"/>
  <c r="I277"/>
  <c r="I297"/>
  <c r="I314"/>
  <c r="I331"/>
  <c r="I11"/>
  <c r="I19"/>
  <c r="I27"/>
  <c r="I35"/>
  <c r="I43"/>
  <c r="I51"/>
  <c r="I59"/>
  <c r="I67"/>
  <c r="I83"/>
  <c r="I91"/>
  <c r="I99"/>
  <c r="I107"/>
  <c r="I115"/>
  <c r="I123"/>
  <c r="I131"/>
  <c r="I139"/>
  <c r="I147"/>
  <c r="I155"/>
  <c r="I163"/>
  <c r="I171"/>
  <c r="I179"/>
  <c r="I187"/>
  <c r="I195"/>
  <c r="I203"/>
  <c r="I211"/>
  <c r="I219"/>
  <c r="I227"/>
  <c r="I235"/>
  <c r="I243"/>
  <c r="I251"/>
  <c r="I267"/>
  <c r="I275"/>
  <c r="I286"/>
  <c r="I295"/>
  <c r="I303"/>
  <c r="I312"/>
  <c r="I320"/>
  <c r="I329"/>
  <c r="I338"/>
  <c r="I17"/>
  <c r="I25"/>
  <c r="I33"/>
  <c r="I41"/>
  <c r="I49"/>
  <c r="I57"/>
  <c r="I65"/>
  <c r="I73"/>
  <c r="I81"/>
  <c r="I89"/>
  <c r="I113"/>
  <c r="I121"/>
  <c r="I129"/>
  <c r="I137"/>
  <c r="I145"/>
  <c r="I161"/>
  <c r="I177"/>
  <c r="I185"/>
  <c r="I193"/>
  <c r="I201"/>
  <c r="I209"/>
  <c r="I217"/>
  <c r="I225"/>
  <c r="I233"/>
  <c r="I241"/>
  <c r="I249"/>
  <c r="I257"/>
  <c r="I265"/>
  <c r="I273"/>
  <c r="I284"/>
  <c r="I293"/>
  <c r="I301"/>
  <c r="I310"/>
  <c r="I318"/>
  <c r="I326"/>
  <c r="I336"/>
  <c r="I13"/>
  <c r="I21"/>
  <c r="I37"/>
  <c r="I53"/>
  <c r="I69"/>
  <c r="I85"/>
  <c r="I93"/>
  <c r="I109"/>
  <c r="I117"/>
  <c r="I149"/>
  <c r="I165"/>
  <c r="I181"/>
  <c r="I189"/>
  <c r="I205"/>
  <c r="I221"/>
  <c r="I237"/>
  <c r="I253"/>
  <c r="I269"/>
  <c r="I288"/>
  <c r="I305"/>
  <c r="I322"/>
  <c r="I50"/>
  <c r="I264"/>
  <c r="I153"/>
  <c r="I141"/>
  <c r="I106"/>
  <c r="I75"/>
  <c r="I86"/>
  <c r="I97"/>
  <c r="I170"/>
  <c r="I10"/>
  <c r="I133"/>
  <c r="I259"/>
  <c r="I105"/>
  <c r="I169"/>
  <c r="I68"/>
  <c r="G7"/>
  <c r="Q7" s="1"/>
  <c r="I8"/>
  <c r="I104"/>
  <c r="M7"/>
  <c r="H7"/>
  <c r="N7"/>
  <c r="P7"/>
  <c r="L7"/>
  <c r="K7"/>
  <c r="O7" l="1"/>
  <c r="J7"/>
  <c r="H13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101"/>
  <c r="H109"/>
  <c r="H113"/>
  <c r="H117"/>
  <c r="H121"/>
  <c r="H125"/>
  <c r="H129"/>
  <c r="H137"/>
  <c r="H145"/>
  <c r="H149"/>
  <c r="H157"/>
  <c r="H161"/>
  <c r="H165"/>
  <c r="H173"/>
  <c r="H177"/>
  <c r="H181"/>
  <c r="H185"/>
  <c r="H189"/>
  <c r="H193"/>
  <c r="H197"/>
  <c r="H201"/>
  <c r="H205"/>
  <c r="H209"/>
  <c r="H213"/>
  <c r="H217"/>
  <c r="H221"/>
  <c r="H225"/>
  <c r="H229"/>
  <c r="H233"/>
  <c r="H237"/>
  <c r="H241"/>
  <c r="H245"/>
  <c r="H249"/>
  <c r="H253"/>
  <c r="H257"/>
  <c r="H261"/>
  <c r="H265"/>
  <c r="H269"/>
  <c r="H273"/>
  <c r="H277"/>
  <c r="H285"/>
  <c r="H289"/>
  <c r="H293"/>
  <c r="H297"/>
  <c r="H301"/>
  <c r="H305"/>
  <c r="H309"/>
  <c r="H313"/>
  <c r="H317"/>
  <c r="H321"/>
  <c r="H325"/>
  <c r="H329"/>
  <c r="H333"/>
  <c r="H337"/>
  <c r="H11"/>
  <c r="H15"/>
  <c r="H19"/>
  <c r="H23"/>
  <c r="H27"/>
  <c r="H31"/>
  <c r="H35"/>
  <c r="H39"/>
  <c r="H43"/>
  <c r="H47"/>
  <c r="H51"/>
  <c r="H55"/>
  <c r="H59"/>
  <c r="H63"/>
  <c r="H67"/>
  <c r="H71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18"/>
  <c r="H26"/>
  <c r="H34"/>
  <c r="H42"/>
  <c r="H50"/>
  <c r="H58"/>
  <c r="H66"/>
  <c r="H74"/>
  <c r="H82"/>
  <c r="H90"/>
  <c r="H98"/>
  <c r="H114"/>
  <c r="H122"/>
  <c r="H130"/>
  <c r="H138"/>
  <c r="H146"/>
  <c r="H154"/>
  <c r="H162"/>
  <c r="H178"/>
  <c r="H186"/>
  <c r="H194"/>
  <c r="H202"/>
  <c r="H210"/>
  <c r="H218"/>
  <c r="H226"/>
  <c r="H234"/>
  <c r="H242"/>
  <c r="H250"/>
  <c r="H258"/>
  <c r="H266"/>
  <c r="H274"/>
  <c r="H282"/>
  <c r="H290"/>
  <c r="H298"/>
  <c r="H306"/>
  <c r="H314"/>
  <c r="H322"/>
  <c r="H330"/>
  <c r="H338"/>
  <c r="H24"/>
  <c r="H48"/>
  <c r="H72"/>
  <c r="H96"/>
  <c r="H120"/>
  <c r="H144"/>
  <c r="H160"/>
  <c r="H184"/>
  <c r="H208"/>
  <c r="H224"/>
  <c r="H240"/>
  <c r="H256"/>
  <c r="H304"/>
  <c r="H328"/>
  <c r="H14"/>
  <c r="H22"/>
  <c r="H30"/>
  <c r="H38"/>
  <c r="H46"/>
  <c r="H54"/>
  <c r="H62"/>
  <c r="H70"/>
  <c r="H78"/>
  <c r="H94"/>
  <c r="H102"/>
  <c r="H110"/>
  <c r="H118"/>
  <c r="H126"/>
  <c r="H134"/>
  <c r="H142"/>
  <c r="H150"/>
  <c r="H158"/>
  <c r="H166"/>
  <c r="H174"/>
  <c r="H182"/>
  <c r="H190"/>
  <c r="H198"/>
  <c r="H206"/>
  <c r="H214"/>
  <c r="H222"/>
  <c r="H230"/>
  <c r="H238"/>
  <c r="H246"/>
  <c r="H254"/>
  <c r="H262"/>
  <c r="H270"/>
  <c r="H278"/>
  <c r="H286"/>
  <c r="H294"/>
  <c r="H302"/>
  <c r="H310"/>
  <c r="H318"/>
  <c r="H326"/>
  <c r="H334"/>
  <c r="H12"/>
  <c r="H20"/>
  <c r="H28"/>
  <c r="H36"/>
  <c r="H44"/>
  <c r="H52"/>
  <c r="H60"/>
  <c r="H76"/>
  <c r="H84"/>
  <c r="H92"/>
  <c r="H100"/>
  <c r="H108"/>
  <c r="H116"/>
  <c r="H124"/>
  <c r="H132"/>
  <c r="H140"/>
  <c r="H148"/>
  <c r="H156"/>
  <c r="H164"/>
  <c r="H172"/>
  <c r="H180"/>
  <c r="H188"/>
  <c r="H196"/>
  <c r="H204"/>
  <c r="H212"/>
  <c r="H220"/>
  <c r="H228"/>
  <c r="H236"/>
  <c r="H244"/>
  <c r="H252"/>
  <c r="H260"/>
  <c r="H268"/>
  <c r="H276"/>
  <c r="H284"/>
  <c r="H292"/>
  <c r="H300"/>
  <c r="H308"/>
  <c r="H316"/>
  <c r="H324"/>
  <c r="H332"/>
  <c r="H340"/>
  <c r="H16"/>
  <c r="H32"/>
  <c r="H40"/>
  <c r="H56"/>
  <c r="H64"/>
  <c r="H80"/>
  <c r="H88"/>
  <c r="H112"/>
  <c r="H128"/>
  <c r="H136"/>
  <c r="H152"/>
  <c r="H168"/>
  <c r="H176"/>
  <c r="H192"/>
  <c r="H200"/>
  <c r="H216"/>
  <c r="H232"/>
  <c r="H248"/>
  <c r="H272"/>
  <c r="H288"/>
  <c r="H296"/>
  <c r="H312"/>
  <c r="H320"/>
  <c r="H336"/>
  <c r="H97"/>
  <c r="H170"/>
  <c r="H264"/>
  <c r="H153"/>
  <c r="H141"/>
  <c r="H75"/>
  <c r="H281"/>
  <c r="H106"/>
  <c r="H10"/>
  <c r="H133"/>
  <c r="H86"/>
  <c r="H169"/>
  <c r="H105"/>
  <c r="H68"/>
  <c r="H259"/>
  <c r="H280"/>
  <c r="H104"/>
  <c r="H9"/>
  <c r="H8"/>
</calcChain>
</file>

<file path=xl/sharedStrings.xml><?xml version="1.0" encoding="utf-8"?>
<sst xmlns="http://schemas.openxmlformats.org/spreadsheetml/2006/main" count="703" uniqueCount="478">
  <si>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</si>
  <si>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</si>
  <si>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</si>
  <si>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</si>
  <si>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</si>
  <si>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</si>
  <si>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</si>
  <si>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</si>
  <si>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</si>
  <si>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</si>
  <si>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</si>
  <si>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</si>
  <si>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</si>
  <si>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</si>
  <si>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</si>
  <si>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</si>
  <si>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</si>
  <si>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</si>
  <si>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</si>
  <si>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</si>
  <si>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</si>
  <si>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</si>
  <si>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</si>
  <si>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</si>
  <si>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</si>
  <si>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</si>
  <si>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</si>
  <si>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</si>
  <si>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</si>
  <si>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</si>
  <si>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</si>
  <si>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</si>
  <si>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</si>
  <si>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</si>
  <si>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</si>
  <si>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</si>
  <si>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</si>
  <si>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</si>
  <si>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</si>
  <si>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</si>
  <si>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</si>
  <si>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</si>
  <si>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</si>
  <si>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</si>
  <si>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</si>
  <si>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</si>
  <si>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</si>
  <si>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</si>
  <si>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</si>
  <si>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</si>
  <si>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</si>
  <si>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</si>
  <si>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</si>
  <si>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</si>
  <si>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</si>
  <si>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</si>
  <si>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</si>
  <si>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</si>
  <si>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</si>
  <si>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</si>
  <si>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</si>
  <si>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</si>
  <si>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</si>
  <si>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</si>
  <si>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</si>
  <si>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</si>
  <si>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</si>
  <si>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</si>
  <si>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</si>
  <si>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</si>
  <si>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</si>
  <si>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</si>
  <si>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</si>
  <si>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</si>
  <si>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</si>
  <si>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</si>
  <si>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</si>
  <si>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</si>
  <si>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</si>
  <si>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</si>
  <si>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</si>
  <si>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</si>
  <si>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</si>
  <si>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</si>
  <si>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</si>
  <si>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</si>
  <si>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</si>
  <si>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</si>
  <si>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</si>
  <si>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</si>
  <si>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</si>
  <si>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</si>
  <si>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</si>
  <si>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</si>
  <si>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</si>
  <si>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</si>
  <si>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</si>
  <si>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</si>
  <si>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</si>
  <si>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</si>
  <si>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</si>
  <si>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</si>
  <si>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</si>
  <si>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</si>
  <si>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</si>
  <si>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</si>
  <si>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</si>
  <si>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</si>
  <si>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</si>
  <si>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</si>
  <si>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</si>
  <si>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</si>
  <si>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</si>
  <si>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</si>
  <si>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</si>
  <si>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</si>
  <si>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</si>
  <si>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</si>
  <si>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</si>
  <si>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</si>
  <si>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</si>
  <si>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</si>
  <si>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</si>
  <si>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</si>
  <si>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</si>
  <si>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</si>
  <si>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</si>
  <si>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</si>
  <si>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</si>
  <si>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</si>
  <si>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</si>
  <si>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</si>
  <si>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</si>
  <si>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</si>
  <si>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</si>
  <si>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</si>
  <si>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</si>
  <si>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</si>
  <si>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</si>
  <si>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</si>
  <si>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</si>
  <si>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</si>
  <si>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</si>
  <si>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</si>
  <si>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</si>
  <si>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</si>
  <si>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</si>
  <si>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</si>
  <si>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</si>
  <si>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</si>
  <si>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</si>
  <si>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</si>
  <si>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</si>
  <si>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</si>
  <si>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</si>
  <si>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</si>
  <si>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</si>
  <si>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</si>
  <si>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</si>
  <si>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</si>
  <si>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</si>
  <si>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</si>
  <si>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</si>
  <si>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</si>
  <si>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</si>
  <si>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</si>
  <si>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</si>
  <si>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</si>
  <si>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</si>
  <si>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</si>
  <si>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</si>
  <si>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</si>
  <si>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</si>
  <si>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</si>
  <si>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</si>
  <si>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</si>
  <si>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</si>
  <si>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</si>
  <si>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</si>
  <si>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</si>
  <si>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</si>
  <si>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</si>
  <si>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</si>
  <si>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</si>
  <si>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</si>
  <si>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</si>
  <si>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</si>
  <si>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</si>
  <si>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</si>
  <si>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</si>
  <si>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</si>
  <si>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</si>
  <si>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</si>
  <si>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</si>
  <si>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</si>
  <si>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</si>
  <si>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</si>
  <si>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</si>
  <si>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</si>
  <si>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</si>
  <si>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</si>
  <si>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</si>
  <si>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</si>
  <si>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</si>
  <si>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</si>
  <si>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</si>
  <si>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</si>
  <si>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</si>
  <si>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</si>
  <si>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</si>
  <si>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</si>
  <si>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</si>
  <si>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</si>
  <si>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</si>
  <si>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</si>
  <si>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</si>
  <si>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</si>
  <si>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</si>
  <si>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</si>
  <si>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</si>
  <si>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</si>
  <si>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</si>
  <si>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</si>
  <si>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</si>
  <si>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</si>
  <si>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</si>
  <si>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</si>
  <si>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</si>
  <si>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</si>
  <si>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</si>
  <si>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</si>
  <si>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</si>
  <si>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</si>
  <si>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</si>
  <si>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</si>
  <si>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</si>
  <si>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</si>
  <si>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</si>
  <si>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</si>
  <si>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</si>
  <si>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</si>
  <si>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</si>
  <si>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</si>
  <si>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</si>
  <si>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</si>
  <si>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</si>
  <si>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</si>
  <si>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</si>
  <si>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</si>
  <si>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</si>
  <si>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</si>
  <si>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</si>
  <si>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</si>
  <si>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</si>
  <si>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</si>
  <si>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</si>
  <si>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</si>
  <si>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</si>
  <si>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</si>
  <si>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</si>
  <si>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</si>
  <si>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</si>
  <si>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</si>
  <si>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</si>
  <si>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</si>
  <si>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</si>
  <si>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</si>
  <si>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</si>
  <si>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</si>
  <si>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</si>
  <si>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</si>
  <si>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</si>
  <si>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</si>
  <si>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</si>
  <si>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</si>
  <si>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</si>
  <si>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</si>
  <si>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</si>
  <si>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</si>
  <si>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</si>
  <si>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</si>
  <si>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</si>
  <si>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</si>
  <si>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</si>
  <si>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</si>
  <si>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</si>
  <si>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</si>
  <si>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</si>
  <si>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</si>
  <si>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</si>
  <si>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</si>
  <si>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</si>
  <si>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</si>
  <si>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</si>
  <si>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</si>
  <si>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</si>
  <si>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</si>
  <si>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</si>
  <si>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</si>
  <si>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</si>
  <si>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</si>
  <si>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</si>
  <si>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</si>
  <si>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</si>
  <si>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</si>
  <si>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</si>
  <si>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</si>
  <si>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</si>
  <si>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</si>
  <si>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</si>
  <si>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</si>
  <si>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</si>
  <si>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</si>
  <si>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</si>
  <si>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</si>
  <si>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</si>
  <si>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</si>
  <si>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</si>
  <si>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</si>
  <si>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</si>
  <si>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</si>
  <si>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</si>
  <si>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</si>
  <si>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</si>
  <si>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</si>
  <si>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</si>
  <si>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</si>
  <si>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</si>
  <si>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</si>
  <si>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</si>
  <si>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</si>
  <si>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</si>
  <si>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</si>
  <si>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</si>
  <si>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</si>
  <si>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</si>
  <si>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</si>
  <si>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</si>
  <si>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</si>
  <si>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</si>
  <si>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</si>
  <si>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</si>
  <si>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</si>
  <si>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</si>
  <si>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</si>
  <si>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</si>
  <si>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</si>
  <si>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</si>
  <si>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</si>
  <si>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</si>
  <si>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</si>
  <si>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</si>
  <si>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</si>
  <si>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</si>
  <si>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</si>
  <si>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</si>
  <si>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</si>
  <si>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</si>
  <si>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</si>
  <si>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</si>
  <si>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</si>
  <si>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</si>
  <si>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</si>
  <si>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</si>
  <si>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</si>
  <si>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</si>
  <si>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</si>
  <si>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</si>
  <si>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</si>
  <si>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</si>
  <si>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</si>
  <si>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</si>
  <si>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</si>
  <si>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</si>
  <si>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</si>
  <si>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</si>
  <si>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</si>
  <si>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</si>
  <si>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</si>
  <si>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</si>
  <si>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</si>
  <si>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</si>
  <si>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</si>
  <si>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</si>
  <si>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</si>
  <si>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</si>
  <si>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</si>
  <si>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</si>
  <si>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</si>
  <si>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</si>
  <si>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</si>
  <si>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</si>
  <si>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</si>
  <si>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</si>
  <si>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</si>
  <si>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</si>
  <si>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</si>
  <si>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</si>
  <si>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</si>
  <si>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</si>
  <si>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</si>
  <si>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</si>
  <si>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</si>
  <si>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</si>
  <si>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</si>
  <si>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</si>
  <si>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</si>
  <si>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</si>
  <si>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</si>
  <si>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</si>
  <si>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</si>
  <si>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</si>
  <si>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</si>
  <si>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</si>
  <si>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</si>
  <si>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</si>
  <si>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</si>
  <si>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</si>
  <si>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</si>
  <si>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</si>
  <si>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</si>
  <si>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</si>
  <si>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</si>
  <si>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</si>
  <si>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</si>
  <si>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</si>
  <si>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</si>
  <si>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</si>
  <si>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</si>
  <si>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</si>
  <si>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</si>
  <si>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</si>
  <si>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</si>
  <si>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</si>
  <si>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</si>
  <si>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</si>
  <si>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</si>
  <si>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</si>
  <si>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</si>
  <si>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</si>
  <si>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</si>
  <si>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</si>
  <si>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</si>
  <si>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</si>
  <si>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</si>
  <si>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</si>
  <si>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</si>
  <si>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</si>
  <si>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</si>
  <si>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</si>
  <si>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</si>
  <si>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</si>
  <si>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</si>
  <si>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</si>
  <si>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</si>
  <si>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руб.</t>
  </si>
  <si>
    <t>Факт за 1 квартал 2022 года</t>
  </si>
  <si>
    <t>%</t>
  </si>
  <si>
    <t>откл. (+,-)</t>
  </si>
  <si>
    <t>Исполнение к первоначальному плану</t>
  </si>
  <si>
    <t>Исполнение к уточненному плану</t>
  </si>
  <si>
    <t>1 17 01 000 00 0000 180</t>
  </si>
  <si>
    <t>Невыясненные поступления</t>
  </si>
  <si>
    <t>НАЛОГОВЫЕ ДОХОДЫ</t>
  </si>
  <si>
    <t>НЕНАЛОГОВЫЕ ДОХОДЫ</t>
  </si>
  <si>
    <t>ВСЕГО ДОХОДОВ</t>
  </si>
  <si>
    <t>Уд. вес в общих доходах, %</t>
  </si>
  <si>
    <t>Уд. вес в налог. и неналог. доходах, %</t>
  </si>
  <si>
    <t>х</t>
  </si>
  <si>
    <t>Анализ исполнения доходной части бюджета Уинского муниципального округа Пермского края за 1 квартал 2023 года</t>
  </si>
  <si>
    <t>Первоначаль-ный бюджет на 2023 год</t>
  </si>
  <si>
    <t>Уточненный бюджет на 2023 год</t>
  </si>
  <si>
    <t>План на 1 квартал 2023 года</t>
  </si>
  <si>
    <t>Исполнение к факту 1 квартала 2022 года</t>
  </si>
  <si>
    <t>Исполнение к плану 1 квартала 2023 года</t>
  </si>
  <si>
    <t>1 05 01 000 01 0000 110</t>
  </si>
  <si>
    <t>Налог, взимаемый в связи с применением упрощенной системы налогообложения</t>
  </si>
  <si>
    <t>Факт за 1 квартал 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</si>
</sst>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" fontId="6" fillId="0" borderId="3" xfId="0" applyNumberFormat="1" applyFont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/>
    </xf>
    <xf numFmtId="165" fontId="6" fillId="0" borderId="3" xfId="0" applyNumberFormat="1" applyFont="1" applyBorder="1" applyAlignment="1" applyProtection="1">
      <alignment horizontal="right"/>
    </xf>
    <xf numFmtId="165" fontId="6" fillId="0" borderId="3" xfId="0" applyNumberFormat="1" applyFont="1" applyBorder="1" applyAlignment="1" applyProtection="1">
      <alignment horizontal="right" vertical="center"/>
    </xf>
    <xf numFmtId="165" fontId="5" fillId="0" borderId="3" xfId="0" applyNumberFormat="1" applyFont="1" applyBorder="1" applyAlignment="1" applyProtection="1">
      <alignment horizontal="right" vertical="center"/>
    </xf>
    <xf numFmtId="165" fontId="6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U343"/>
  <sheetViews>
    <sheetView showGridLines="0" tabSelected="1" workbookViewId="0">
      <selection activeCell="R62" sqref="R62"/>
    </sheetView>
  </sheetViews>
  <sheetFormatPr defaultRowHeight="12.75" customHeight="1" outlineLevelRow="7"/>
  <cols>
    <col min="1" max="1" width="18.85546875" customWidth="1"/>
    <col min="2" max="2" width="30.7109375" customWidth="1"/>
    <col min="3" max="3" width="11.7109375" customWidth="1"/>
    <col min="4" max="6" width="12.140625" customWidth="1"/>
    <col min="7" max="7" width="11.85546875" customWidth="1"/>
    <col min="8" max="8" width="8.28515625" customWidth="1"/>
    <col min="9" max="9" width="9.140625" customWidth="1"/>
    <col min="10" max="10" width="6.85546875" customWidth="1"/>
    <col min="11" max="11" width="11.140625" customWidth="1"/>
    <col min="12" max="12" width="7.7109375" customWidth="1"/>
    <col min="13" max="13" width="12.140625" customWidth="1"/>
    <col min="14" max="14" width="6.140625" customWidth="1"/>
    <col min="15" max="15" width="12.140625" customWidth="1"/>
    <col min="16" max="16" width="6.140625" customWidth="1"/>
    <col min="17" max="17" width="11.7109375" customWidth="1"/>
    <col min="18" max="18" width="15.42578125" customWidth="1"/>
    <col min="19" max="21" width="9.140625" customWidth="1"/>
  </cols>
  <sheetData>
    <row r="1" spans="1:21">
      <c r="A1" s="52"/>
      <c r="B1" s="52"/>
      <c r="C1" s="52"/>
      <c r="D1" s="52"/>
      <c r="E1" s="52"/>
      <c r="F1" s="52"/>
      <c r="G1" s="52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1" ht="15.75" customHeight="1">
      <c r="A2" s="51" t="s">
        <v>469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1">
      <c r="A3" s="52"/>
      <c r="B3" s="52"/>
      <c r="C3" s="52"/>
      <c r="D3" s="52"/>
      <c r="E3" s="52"/>
      <c r="F3" s="52"/>
      <c r="G3" s="52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0" t="s">
        <v>455</v>
      </c>
      <c r="R4" s="1"/>
      <c r="S4" s="1"/>
      <c r="T4" s="1"/>
      <c r="U4" s="1"/>
    </row>
    <row r="5" spans="1:21" ht="51.75" customHeight="1">
      <c r="A5" s="23" t="s">
        <v>0</v>
      </c>
      <c r="B5" s="23" t="s">
        <v>1</v>
      </c>
      <c r="C5" s="45" t="s">
        <v>456</v>
      </c>
      <c r="D5" s="45" t="s">
        <v>470</v>
      </c>
      <c r="E5" s="45" t="s">
        <v>471</v>
      </c>
      <c r="F5" s="45" t="s">
        <v>472</v>
      </c>
      <c r="G5" s="45" t="s">
        <v>477</v>
      </c>
      <c r="H5" s="46" t="s">
        <v>466</v>
      </c>
      <c r="I5" s="46" t="s">
        <v>467</v>
      </c>
      <c r="J5" s="47" t="s">
        <v>473</v>
      </c>
      <c r="K5" s="48"/>
      <c r="L5" s="47" t="s">
        <v>459</v>
      </c>
      <c r="M5" s="48"/>
      <c r="N5" s="47" t="s">
        <v>460</v>
      </c>
      <c r="O5" s="48"/>
      <c r="P5" s="49" t="s">
        <v>474</v>
      </c>
      <c r="Q5" s="50"/>
      <c r="R5" s="8"/>
    </row>
    <row r="6" spans="1:21">
      <c r="A6" s="28"/>
      <c r="B6" s="29"/>
      <c r="C6" s="29"/>
      <c r="D6" s="29"/>
      <c r="E6" s="29"/>
      <c r="F6" s="29"/>
      <c r="G6" s="29"/>
      <c r="H6" s="29"/>
      <c r="I6" s="29"/>
      <c r="J6" s="23" t="s">
        <v>457</v>
      </c>
      <c r="K6" s="23" t="s">
        <v>458</v>
      </c>
      <c r="L6" s="23" t="s">
        <v>457</v>
      </c>
      <c r="M6" s="23" t="s">
        <v>458</v>
      </c>
      <c r="N6" s="23" t="s">
        <v>457</v>
      </c>
      <c r="O6" s="23" t="s">
        <v>458</v>
      </c>
      <c r="P6" s="23" t="s">
        <v>457</v>
      </c>
      <c r="Q6" s="23" t="s">
        <v>458</v>
      </c>
      <c r="R6" s="8"/>
    </row>
    <row r="7" spans="1:21" s="35" customFormat="1" ht="13.5">
      <c r="A7" s="13"/>
      <c r="B7" s="14" t="s">
        <v>465</v>
      </c>
      <c r="C7" s="36">
        <f>C8+C280</f>
        <v>82566458.909999996</v>
      </c>
      <c r="D7" s="36">
        <f>D8+D280</f>
        <v>517485861.25999999</v>
      </c>
      <c r="E7" s="36">
        <f>E8+E280</f>
        <v>686201363.67000008</v>
      </c>
      <c r="F7" s="36">
        <f>F8+F280</f>
        <v>105862139.28</v>
      </c>
      <c r="G7" s="36">
        <f>G8+G280</f>
        <v>104052368.90000001</v>
      </c>
      <c r="H7" s="39">
        <f>G7/G$7*100</f>
        <v>100</v>
      </c>
      <c r="I7" s="36" t="s">
        <v>468</v>
      </c>
      <c r="J7" s="39">
        <f>G7/C7*100</f>
        <v>126.02256445734257</v>
      </c>
      <c r="K7" s="36">
        <f>G7-C7</f>
        <v>21485909.99000001</v>
      </c>
      <c r="L7" s="39">
        <f t="shared" ref="L7:L70" si="0">G7/D7*100</f>
        <v>20.107287307647052</v>
      </c>
      <c r="M7" s="36">
        <f>G7-D7</f>
        <v>-413433492.36000001</v>
      </c>
      <c r="N7" s="39">
        <f t="shared" ref="N7:N70" si="1">G7/E7*100</f>
        <v>15.163532806682042</v>
      </c>
      <c r="O7" s="36">
        <f>G7-E7</f>
        <v>-582148994.7700001</v>
      </c>
      <c r="P7" s="39">
        <f t="shared" ref="P7:P70" si="2">G7/F7*100</f>
        <v>98.290446053415522</v>
      </c>
      <c r="Q7" s="36">
        <f>G7-F7</f>
        <v>-1809770.3799999952</v>
      </c>
      <c r="R7" s="37"/>
    </row>
    <row r="8" spans="1:21" s="35" customFormat="1" ht="24">
      <c r="A8" s="16" t="s">
        <v>2</v>
      </c>
      <c r="B8" s="17" t="s">
        <v>3</v>
      </c>
      <c r="C8" s="18">
        <f>C9+C104</f>
        <v>19397100.899999999</v>
      </c>
      <c r="D8" s="18">
        <f>D9+D104</f>
        <v>73034078.099999994</v>
      </c>
      <c r="E8" s="18">
        <f t="shared" ref="E8:G8" si="3">E9+E104</f>
        <v>73034078.099999994</v>
      </c>
      <c r="F8" s="18">
        <f t="shared" si="3"/>
        <v>15409204.640000001</v>
      </c>
      <c r="G8" s="18">
        <f t="shared" si="3"/>
        <v>14868209.060000001</v>
      </c>
      <c r="H8" s="39">
        <f t="shared" ref="H8:H71" si="4">G8/G$7*100</f>
        <v>14.289159600286622</v>
      </c>
      <c r="I8" s="41">
        <f>G8/G$8*100</f>
        <v>100</v>
      </c>
      <c r="J8" s="39">
        <f t="shared" ref="J8:J71" si="5">G8/C8*100</f>
        <v>76.651707575537756</v>
      </c>
      <c r="K8" s="36">
        <f t="shared" ref="K8:K71" si="6">G8-C8</f>
        <v>-4528891.839999998</v>
      </c>
      <c r="L8" s="39">
        <f t="shared" si="0"/>
        <v>20.357906126564774</v>
      </c>
      <c r="M8" s="36">
        <f t="shared" ref="M8:M71" si="7">G8-D8</f>
        <v>-58165869.039999992</v>
      </c>
      <c r="N8" s="39">
        <f t="shared" si="1"/>
        <v>20.357906126564774</v>
      </c>
      <c r="O8" s="36">
        <f t="shared" ref="O8:O71" si="8">G8-E8</f>
        <v>-58165869.039999992</v>
      </c>
      <c r="P8" s="39">
        <f t="shared" si="2"/>
        <v>96.489140142926928</v>
      </c>
      <c r="Q8" s="36">
        <f t="shared" ref="Q8:Q71" si="9">G8-F8</f>
        <v>-540995.58000000007</v>
      </c>
      <c r="R8" s="34"/>
    </row>
    <row r="9" spans="1:21" s="35" customFormat="1">
      <c r="A9" s="16"/>
      <c r="B9" s="17" t="s">
        <v>463</v>
      </c>
      <c r="C9" s="18">
        <f>C10+C36+C50+C68+C97</f>
        <v>9029870.0999999996</v>
      </c>
      <c r="D9" s="18">
        <f t="shared" ref="D9:G9" si="10">D10+D36+D50+D68+D97</f>
        <v>42427700</v>
      </c>
      <c r="E9" s="18">
        <f t="shared" si="10"/>
        <v>42427700</v>
      </c>
      <c r="F9" s="18">
        <f t="shared" si="10"/>
        <v>8181000</v>
      </c>
      <c r="G9" s="18">
        <f t="shared" si="10"/>
        <v>7216548.8900000006</v>
      </c>
      <c r="H9" s="39">
        <f t="shared" si="4"/>
        <v>6.9354969678157907</v>
      </c>
      <c r="I9" s="41">
        <f t="shared" ref="I9:I72" si="11">G9/G$8*100</f>
        <v>48.536773063103546</v>
      </c>
      <c r="J9" s="39">
        <f t="shared" si="5"/>
        <v>79.91863459918433</v>
      </c>
      <c r="K9" s="36">
        <f t="shared" si="6"/>
        <v>-1813321.209999999</v>
      </c>
      <c r="L9" s="39">
        <f t="shared" si="0"/>
        <v>17.009050431675536</v>
      </c>
      <c r="M9" s="36">
        <f t="shared" si="7"/>
        <v>-35211151.109999999</v>
      </c>
      <c r="N9" s="39">
        <f t="shared" si="1"/>
        <v>17.009050431675536</v>
      </c>
      <c r="O9" s="36">
        <f t="shared" si="8"/>
        <v>-35211151.109999999</v>
      </c>
      <c r="P9" s="39">
        <f t="shared" si="2"/>
        <v>88.211085319643075</v>
      </c>
      <c r="Q9" s="36">
        <f t="shared" si="9"/>
        <v>-964451.1099999994</v>
      </c>
      <c r="R9" s="34"/>
    </row>
    <row r="10" spans="1:21" outlineLevel="1">
      <c r="A10" s="24" t="s">
        <v>4</v>
      </c>
      <c r="B10" s="25" t="s">
        <v>5</v>
      </c>
      <c r="C10" s="26">
        <f>C11</f>
        <v>4447229.51</v>
      </c>
      <c r="D10" s="26">
        <f t="shared" ref="D10:G10" si="12">D11</f>
        <v>24325700</v>
      </c>
      <c r="E10" s="26">
        <f t="shared" si="12"/>
        <v>24325700</v>
      </c>
      <c r="F10" s="26">
        <f t="shared" si="12"/>
        <v>4560500</v>
      </c>
      <c r="G10" s="26">
        <f t="shared" si="12"/>
        <v>4067841.46</v>
      </c>
      <c r="H10" s="40">
        <f t="shared" si="4"/>
        <v>3.9094174433543336</v>
      </c>
      <c r="I10" s="42">
        <f t="shared" si="11"/>
        <v>27.3593238000919</v>
      </c>
      <c r="J10" s="40">
        <f t="shared" si="5"/>
        <v>91.469114666852448</v>
      </c>
      <c r="K10" s="31">
        <f t="shared" si="6"/>
        <v>-379388.04999999981</v>
      </c>
      <c r="L10" s="40">
        <f t="shared" si="0"/>
        <v>16.722402479681982</v>
      </c>
      <c r="M10" s="31">
        <f t="shared" si="7"/>
        <v>-20257858.539999999</v>
      </c>
      <c r="N10" s="40">
        <f t="shared" si="1"/>
        <v>16.722402479681982</v>
      </c>
      <c r="O10" s="31">
        <f t="shared" si="8"/>
        <v>-20257858.539999999</v>
      </c>
      <c r="P10" s="40">
        <f t="shared" si="2"/>
        <v>89.197269159083433</v>
      </c>
      <c r="Q10" s="31">
        <f t="shared" si="9"/>
        <v>-492658.54000000004</v>
      </c>
      <c r="R10" s="9"/>
    </row>
    <row r="11" spans="1:21" outlineLevel="2" collapsed="1">
      <c r="A11" s="24" t="s">
        <v>6</v>
      </c>
      <c r="B11" s="25" t="s">
        <v>7</v>
      </c>
      <c r="C11" s="26">
        <v>4447229.51</v>
      </c>
      <c r="D11" s="26">
        <v>24325700</v>
      </c>
      <c r="E11" s="26">
        <v>24325700</v>
      </c>
      <c r="F11" s="26">
        <v>4560500</v>
      </c>
      <c r="G11" s="26">
        <v>4067841.46</v>
      </c>
      <c r="H11" s="40">
        <f t="shared" si="4"/>
        <v>3.9094174433543336</v>
      </c>
      <c r="I11" s="42">
        <f t="shared" si="11"/>
        <v>27.3593238000919</v>
      </c>
      <c r="J11" s="40">
        <f t="shared" si="5"/>
        <v>91.469114666852448</v>
      </c>
      <c r="K11" s="31">
        <f t="shared" si="6"/>
        <v>-379388.04999999981</v>
      </c>
      <c r="L11" s="40">
        <f t="shared" si="0"/>
        <v>16.722402479681982</v>
      </c>
      <c r="M11" s="31">
        <f t="shared" si="7"/>
        <v>-20257858.539999999</v>
      </c>
      <c r="N11" s="40">
        <f t="shared" si="1"/>
        <v>16.722402479681982</v>
      </c>
      <c r="O11" s="31">
        <f t="shared" si="8"/>
        <v>-20257858.539999999</v>
      </c>
      <c r="P11" s="40">
        <f t="shared" si="2"/>
        <v>89.197269159083433</v>
      </c>
      <c r="Q11" s="31">
        <f t="shared" si="9"/>
        <v>-492658.54000000004</v>
      </c>
      <c r="R11" s="9"/>
    </row>
    <row r="12" spans="1:21" ht="96" hidden="1" outlineLevel="3">
      <c r="A12" s="24" t="s">
        <v>8</v>
      </c>
      <c r="B12" s="27" t="s">
        <v>9</v>
      </c>
      <c r="C12" s="26"/>
      <c r="D12" s="26">
        <v>20527800</v>
      </c>
      <c r="E12" s="26">
        <v>20527800</v>
      </c>
      <c r="F12" s="26">
        <v>4432000</v>
      </c>
      <c r="G12" s="26">
        <v>4435708.62</v>
      </c>
      <c r="H12" s="40">
        <f t="shared" si="4"/>
        <v>4.2629578421832539</v>
      </c>
      <c r="I12" s="42">
        <f t="shared" si="11"/>
        <v>29.83350988743765</v>
      </c>
      <c r="J12" s="40" t="e">
        <f t="shared" si="5"/>
        <v>#DIV/0!</v>
      </c>
      <c r="K12" s="31">
        <f t="shared" si="6"/>
        <v>4435708.62</v>
      </c>
      <c r="L12" s="40">
        <f t="shared" si="0"/>
        <v>21.608300061380177</v>
      </c>
      <c r="M12" s="31">
        <f t="shared" si="7"/>
        <v>-16092091.379999999</v>
      </c>
      <c r="N12" s="40">
        <f t="shared" si="1"/>
        <v>21.608300061380177</v>
      </c>
      <c r="O12" s="31">
        <f t="shared" si="8"/>
        <v>-16092091.379999999</v>
      </c>
      <c r="P12" s="40">
        <f t="shared" si="2"/>
        <v>100.08367824909747</v>
      </c>
      <c r="Q12" s="31">
        <f t="shared" si="9"/>
        <v>3708.6200000001118</v>
      </c>
      <c r="R12" s="9"/>
    </row>
    <row r="13" spans="1:21" ht="132" hidden="1" outlineLevel="4">
      <c r="A13" s="24" t="s">
        <v>10</v>
      </c>
      <c r="B13" s="27" t="s">
        <v>11</v>
      </c>
      <c r="C13" s="26"/>
      <c r="D13" s="26">
        <v>20527800</v>
      </c>
      <c r="E13" s="26">
        <v>20527800</v>
      </c>
      <c r="F13" s="26">
        <v>4432000</v>
      </c>
      <c r="G13" s="26">
        <v>4434241.96</v>
      </c>
      <c r="H13" s="40">
        <f t="shared" si="4"/>
        <v>4.2615483019531712</v>
      </c>
      <c r="I13" s="42">
        <f t="shared" si="11"/>
        <v>29.823645484844963</v>
      </c>
      <c r="J13" s="40" t="e">
        <f t="shared" si="5"/>
        <v>#DIV/0!</v>
      </c>
      <c r="K13" s="31">
        <f t="shared" si="6"/>
        <v>4434241.96</v>
      </c>
      <c r="L13" s="40">
        <f t="shared" si="0"/>
        <v>21.601155311333898</v>
      </c>
      <c r="M13" s="31">
        <f t="shared" si="7"/>
        <v>-16093558.039999999</v>
      </c>
      <c r="N13" s="40">
        <f t="shared" si="1"/>
        <v>21.601155311333898</v>
      </c>
      <c r="O13" s="31">
        <f t="shared" si="8"/>
        <v>-16093558.039999999</v>
      </c>
      <c r="P13" s="40">
        <f t="shared" si="2"/>
        <v>100.05058574007219</v>
      </c>
      <c r="Q13" s="31">
        <f t="shared" si="9"/>
        <v>2241.9599999999627</v>
      </c>
      <c r="R13" s="9"/>
    </row>
    <row r="14" spans="1:21" ht="132" hidden="1" outlineLevel="7">
      <c r="A14" s="19" t="s">
        <v>10</v>
      </c>
      <c r="B14" s="20" t="s">
        <v>11</v>
      </c>
      <c r="C14" s="21"/>
      <c r="D14" s="21">
        <v>20527800</v>
      </c>
      <c r="E14" s="21">
        <v>20527800</v>
      </c>
      <c r="F14" s="21">
        <v>4432000</v>
      </c>
      <c r="G14" s="21">
        <v>4434241.96</v>
      </c>
      <c r="H14" s="40">
        <f t="shared" si="4"/>
        <v>4.2615483019531712</v>
      </c>
      <c r="I14" s="42">
        <f t="shared" si="11"/>
        <v>29.823645484844963</v>
      </c>
      <c r="J14" s="40" t="e">
        <f t="shared" si="5"/>
        <v>#DIV/0!</v>
      </c>
      <c r="K14" s="31">
        <f t="shared" si="6"/>
        <v>4434241.96</v>
      </c>
      <c r="L14" s="40">
        <f t="shared" si="0"/>
        <v>21.601155311333898</v>
      </c>
      <c r="M14" s="31">
        <f t="shared" si="7"/>
        <v>-16093558.039999999</v>
      </c>
      <c r="N14" s="40">
        <f t="shared" si="1"/>
        <v>21.601155311333898</v>
      </c>
      <c r="O14" s="31">
        <f t="shared" si="8"/>
        <v>-16093558.039999999</v>
      </c>
      <c r="P14" s="40">
        <f t="shared" si="2"/>
        <v>100.05058574007219</v>
      </c>
      <c r="Q14" s="31">
        <f t="shared" si="9"/>
        <v>2241.9599999999627</v>
      </c>
      <c r="R14" s="10"/>
    </row>
    <row r="15" spans="1:21" ht="108" hidden="1" outlineLevel="4">
      <c r="A15" s="24" t="s">
        <v>12</v>
      </c>
      <c r="B15" s="27" t="s">
        <v>13</v>
      </c>
      <c r="C15" s="26"/>
      <c r="D15" s="26">
        <v>0</v>
      </c>
      <c r="E15" s="26">
        <v>0</v>
      </c>
      <c r="F15" s="26">
        <v>0</v>
      </c>
      <c r="G15" s="26">
        <v>-40.909999999999997</v>
      </c>
      <c r="H15" s="40">
        <f t="shared" si="4"/>
        <v>-3.9316740630207792E-5</v>
      </c>
      <c r="I15" s="42">
        <f t="shared" si="11"/>
        <v>-2.7515082573099085E-4</v>
      </c>
      <c r="J15" s="40" t="e">
        <f t="shared" si="5"/>
        <v>#DIV/0!</v>
      </c>
      <c r="K15" s="31">
        <f t="shared" si="6"/>
        <v>-40.909999999999997</v>
      </c>
      <c r="L15" s="40" t="e">
        <f t="shared" si="0"/>
        <v>#DIV/0!</v>
      </c>
      <c r="M15" s="31">
        <f t="shared" si="7"/>
        <v>-40.909999999999997</v>
      </c>
      <c r="N15" s="40" t="e">
        <f t="shared" si="1"/>
        <v>#DIV/0!</v>
      </c>
      <c r="O15" s="31">
        <f t="shared" si="8"/>
        <v>-40.909999999999997</v>
      </c>
      <c r="P15" s="40" t="e">
        <f t="shared" si="2"/>
        <v>#DIV/0!</v>
      </c>
      <c r="Q15" s="31">
        <f t="shared" si="9"/>
        <v>-40.909999999999997</v>
      </c>
      <c r="R15" s="9"/>
    </row>
    <row r="16" spans="1:21" ht="108" hidden="1" outlineLevel="7">
      <c r="A16" s="19" t="s">
        <v>12</v>
      </c>
      <c r="B16" s="20" t="s">
        <v>13</v>
      </c>
      <c r="C16" s="21"/>
      <c r="D16" s="21">
        <v>0</v>
      </c>
      <c r="E16" s="21">
        <v>0</v>
      </c>
      <c r="F16" s="21">
        <v>0</v>
      </c>
      <c r="G16" s="21">
        <v>-40.909999999999997</v>
      </c>
      <c r="H16" s="40">
        <f t="shared" si="4"/>
        <v>-3.9316740630207792E-5</v>
      </c>
      <c r="I16" s="42">
        <f t="shared" si="11"/>
        <v>-2.7515082573099085E-4</v>
      </c>
      <c r="J16" s="40" t="e">
        <f t="shared" si="5"/>
        <v>#DIV/0!</v>
      </c>
      <c r="K16" s="31">
        <f t="shared" si="6"/>
        <v>-40.909999999999997</v>
      </c>
      <c r="L16" s="40" t="e">
        <f t="shared" si="0"/>
        <v>#DIV/0!</v>
      </c>
      <c r="M16" s="31">
        <f t="shared" si="7"/>
        <v>-40.909999999999997</v>
      </c>
      <c r="N16" s="40" t="e">
        <f t="shared" si="1"/>
        <v>#DIV/0!</v>
      </c>
      <c r="O16" s="31">
        <f t="shared" si="8"/>
        <v>-40.909999999999997</v>
      </c>
      <c r="P16" s="40" t="e">
        <f t="shared" si="2"/>
        <v>#DIV/0!</v>
      </c>
      <c r="Q16" s="31">
        <f t="shared" si="9"/>
        <v>-40.909999999999997</v>
      </c>
      <c r="R16" s="10"/>
    </row>
    <row r="17" spans="1:18" ht="144" hidden="1" outlineLevel="4">
      <c r="A17" s="24" t="s">
        <v>14</v>
      </c>
      <c r="B17" s="27" t="s">
        <v>15</v>
      </c>
      <c r="C17" s="26"/>
      <c r="D17" s="26">
        <v>0</v>
      </c>
      <c r="E17" s="26">
        <v>0</v>
      </c>
      <c r="F17" s="26">
        <v>0</v>
      </c>
      <c r="G17" s="26">
        <v>1507.57</v>
      </c>
      <c r="H17" s="40">
        <f t="shared" si="4"/>
        <v>1.4488569707133308E-3</v>
      </c>
      <c r="I17" s="42">
        <f t="shared" si="11"/>
        <v>1.0139553418412856E-2</v>
      </c>
      <c r="J17" s="40" t="e">
        <f t="shared" si="5"/>
        <v>#DIV/0!</v>
      </c>
      <c r="K17" s="31">
        <f t="shared" si="6"/>
        <v>1507.57</v>
      </c>
      <c r="L17" s="40" t="e">
        <f t="shared" si="0"/>
        <v>#DIV/0!</v>
      </c>
      <c r="M17" s="31">
        <f t="shared" si="7"/>
        <v>1507.57</v>
      </c>
      <c r="N17" s="40" t="e">
        <f t="shared" si="1"/>
        <v>#DIV/0!</v>
      </c>
      <c r="O17" s="31">
        <f t="shared" si="8"/>
        <v>1507.57</v>
      </c>
      <c r="P17" s="40" t="e">
        <f t="shared" si="2"/>
        <v>#DIV/0!</v>
      </c>
      <c r="Q17" s="31">
        <f t="shared" si="9"/>
        <v>1507.57</v>
      </c>
      <c r="R17" s="9"/>
    </row>
    <row r="18" spans="1:18" ht="144" hidden="1" outlineLevel="7">
      <c r="A18" s="19" t="s">
        <v>14</v>
      </c>
      <c r="B18" s="20" t="s">
        <v>15</v>
      </c>
      <c r="C18" s="21"/>
      <c r="D18" s="21">
        <v>0</v>
      </c>
      <c r="E18" s="21">
        <v>0</v>
      </c>
      <c r="F18" s="21">
        <v>0</v>
      </c>
      <c r="G18" s="21">
        <v>1507.57</v>
      </c>
      <c r="H18" s="40">
        <f t="shared" si="4"/>
        <v>1.4488569707133308E-3</v>
      </c>
      <c r="I18" s="42">
        <f t="shared" si="11"/>
        <v>1.0139553418412856E-2</v>
      </c>
      <c r="J18" s="40" t="e">
        <f t="shared" si="5"/>
        <v>#DIV/0!</v>
      </c>
      <c r="K18" s="31">
        <f t="shared" si="6"/>
        <v>1507.57</v>
      </c>
      <c r="L18" s="40" t="e">
        <f t="shared" si="0"/>
        <v>#DIV/0!</v>
      </c>
      <c r="M18" s="31">
        <f t="shared" si="7"/>
        <v>1507.57</v>
      </c>
      <c r="N18" s="40" t="e">
        <f t="shared" si="1"/>
        <v>#DIV/0!</v>
      </c>
      <c r="O18" s="31">
        <f t="shared" si="8"/>
        <v>1507.57</v>
      </c>
      <c r="P18" s="40" t="e">
        <f t="shared" si="2"/>
        <v>#DIV/0!</v>
      </c>
      <c r="Q18" s="31">
        <f t="shared" si="9"/>
        <v>1507.57</v>
      </c>
      <c r="R18" s="10"/>
    </row>
    <row r="19" spans="1:18" ht="144" hidden="1" outlineLevel="3">
      <c r="A19" s="24" t="s">
        <v>16</v>
      </c>
      <c r="B19" s="27" t="s">
        <v>17</v>
      </c>
      <c r="C19" s="26"/>
      <c r="D19" s="26">
        <v>19200</v>
      </c>
      <c r="E19" s="26">
        <v>19200</v>
      </c>
      <c r="F19" s="26">
        <v>4800</v>
      </c>
      <c r="G19" s="26">
        <v>-62.86</v>
      </c>
      <c r="H19" s="40">
        <f t="shared" si="4"/>
        <v>-6.0411887460641942E-5</v>
      </c>
      <c r="I19" s="42">
        <f t="shared" si="11"/>
        <v>-4.2278124921657511E-4</v>
      </c>
      <c r="J19" s="40" t="e">
        <f t="shared" si="5"/>
        <v>#DIV/0!</v>
      </c>
      <c r="K19" s="31">
        <f t="shared" si="6"/>
        <v>-62.86</v>
      </c>
      <c r="L19" s="40">
        <f t="shared" si="0"/>
        <v>-0.32739583333333333</v>
      </c>
      <c r="M19" s="31">
        <f t="shared" si="7"/>
        <v>-19262.86</v>
      </c>
      <c r="N19" s="40">
        <f t="shared" si="1"/>
        <v>-0.32739583333333333</v>
      </c>
      <c r="O19" s="31">
        <f t="shared" si="8"/>
        <v>-19262.86</v>
      </c>
      <c r="P19" s="40">
        <f t="shared" si="2"/>
        <v>-1.3095833333333333</v>
      </c>
      <c r="Q19" s="31">
        <f t="shared" si="9"/>
        <v>-4862.8599999999997</v>
      </c>
      <c r="R19" s="9"/>
    </row>
    <row r="20" spans="1:18" ht="180" hidden="1" outlineLevel="4">
      <c r="A20" s="24" t="s">
        <v>18</v>
      </c>
      <c r="B20" s="27" t="s">
        <v>19</v>
      </c>
      <c r="C20" s="26"/>
      <c r="D20" s="26">
        <v>19200</v>
      </c>
      <c r="E20" s="26">
        <v>19200</v>
      </c>
      <c r="F20" s="26">
        <v>4800</v>
      </c>
      <c r="G20" s="26">
        <v>-485.06</v>
      </c>
      <c r="H20" s="40">
        <f t="shared" si="4"/>
        <v>-4.6616910804420905E-4</v>
      </c>
      <c r="I20" s="42">
        <f t="shared" si="11"/>
        <v>-3.2623969574449877E-3</v>
      </c>
      <c r="J20" s="40" t="e">
        <f t="shared" si="5"/>
        <v>#DIV/0!</v>
      </c>
      <c r="K20" s="31">
        <f t="shared" si="6"/>
        <v>-485.06</v>
      </c>
      <c r="L20" s="40">
        <f t="shared" si="0"/>
        <v>-2.5263541666666667</v>
      </c>
      <c r="M20" s="31">
        <f t="shared" si="7"/>
        <v>-19685.060000000001</v>
      </c>
      <c r="N20" s="40">
        <f t="shared" si="1"/>
        <v>-2.5263541666666667</v>
      </c>
      <c r="O20" s="31">
        <f t="shared" si="8"/>
        <v>-19685.060000000001</v>
      </c>
      <c r="P20" s="40">
        <f t="shared" si="2"/>
        <v>-10.105416666666667</v>
      </c>
      <c r="Q20" s="31">
        <f t="shared" si="9"/>
        <v>-5285.06</v>
      </c>
      <c r="R20" s="9"/>
    </row>
    <row r="21" spans="1:18" ht="180" hidden="1" outlineLevel="7">
      <c r="A21" s="19" t="s">
        <v>18</v>
      </c>
      <c r="B21" s="20" t="s">
        <v>19</v>
      </c>
      <c r="C21" s="21"/>
      <c r="D21" s="21">
        <v>19200</v>
      </c>
      <c r="E21" s="21">
        <v>19200</v>
      </c>
      <c r="F21" s="21">
        <v>4800</v>
      </c>
      <c r="G21" s="21">
        <v>-485.06</v>
      </c>
      <c r="H21" s="40">
        <f t="shared" si="4"/>
        <v>-4.6616910804420905E-4</v>
      </c>
      <c r="I21" s="42">
        <f t="shared" si="11"/>
        <v>-3.2623969574449877E-3</v>
      </c>
      <c r="J21" s="40" t="e">
        <f t="shared" si="5"/>
        <v>#DIV/0!</v>
      </c>
      <c r="K21" s="31">
        <f t="shared" si="6"/>
        <v>-485.06</v>
      </c>
      <c r="L21" s="40">
        <f t="shared" si="0"/>
        <v>-2.5263541666666667</v>
      </c>
      <c r="M21" s="31">
        <f t="shared" si="7"/>
        <v>-19685.060000000001</v>
      </c>
      <c r="N21" s="40">
        <f t="shared" si="1"/>
        <v>-2.5263541666666667</v>
      </c>
      <c r="O21" s="31">
        <f t="shared" si="8"/>
        <v>-19685.060000000001</v>
      </c>
      <c r="P21" s="40">
        <f t="shared" si="2"/>
        <v>-10.105416666666667</v>
      </c>
      <c r="Q21" s="31">
        <f t="shared" si="9"/>
        <v>-5285.06</v>
      </c>
      <c r="R21" s="10"/>
    </row>
    <row r="22" spans="1:18" ht="156" hidden="1" outlineLevel="4">
      <c r="A22" s="24" t="s">
        <v>20</v>
      </c>
      <c r="B22" s="27" t="s">
        <v>21</v>
      </c>
      <c r="C22" s="26"/>
      <c r="D22" s="26">
        <v>0</v>
      </c>
      <c r="E22" s="26">
        <v>0</v>
      </c>
      <c r="F22" s="26">
        <v>0</v>
      </c>
      <c r="G22" s="26">
        <v>87.2</v>
      </c>
      <c r="H22" s="40">
        <f t="shared" si="4"/>
        <v>8.380395460655389E-5</v>
      </c>
      <c r="I22" s="42">
        <f t="shared" si="11"/>
        <v>5.864862381750771E-4</v>
      </c>
      <c r="J22" s="40" t="e">
        <f t="shared" si="5"/>
        <v>#DIV/0!</v>
      </c>
      <c r="K22" s="31">
        <f t="shared" si="6"/>
        <v>87.2</v>
      </c>
      <c r="L22" s="40" t="e">
        <f t="shared" si="0"/>
        <v>#DIV/0!</v>
      </c>
      <c r="M22" s="31">
        <f t="shared" si="7"/>
        <v>87.2</v>
      </c>
      <c r="N22" s="40" t="e">
        <f t="shared" si="1"/>
        <v>#DIV/0!</v>
      </c>
      <c r="O22" s="31">
        <f t="shared" si="8"/>
        <v>87.2</v>
      </c>
      <c r="P22" s="40" t="e">
        <f t="shared" si="2"/>
        <v>#DIV/0!</v>
      </c>
      <c r="Q22" s="31">
        <f t="shared" si="9"/>
        <v>87.2</v>
      </c>
      <c r="R22" s="9"/>
    </row>
    <row r="23" spans="1:18" ht="156" hidden="1" outlineLevel="7">
      <c r="A23" s="19" t="s">
        <v>20</v>
      </c>
      <c r="B23" s="20" t="s">
        <v>21</v>
      </c>
      <c r="C23" s="21"/>
      <c r="D23" s="21">
        <v>0</v>
      </c>
      <c r="E23" s="21">
        <v>0</v>
      </c>
      <c r="F23" s="21">
        <v>0</v>
      </c>
      <c r="G23" s="21">
        <v>87.2</v>
      </c>
      <c r="H23" s="40">
        <f t="shared" si="4"/>
        <v>8.380395460655389E-5</v>
      </c>
      <c r="I23" s="42">
        <f t="shared" si="11"/>
        <v>5.864862381750771E-4</v>
      </c>
      <c r="J23" s="40" t="e">
        <f t="shared" si="5"/>
        <v>#DIV/0!</v>
      </c>
      <c r="K23" s="31">
        <f t="shared" si="6"/>
        <v>87.2</v>
      </c>
      <c r="L23" s="40" t="e">
        <f t="shared" si="0"/>
        <v>#DIV/0!</v>
      </c>
      <c r="M23" s="31">
        <f t="shared" si="7"/>
        <v>87.2</v>
      </c>
      <c r="N23" s="40" t="e">
        <f t="shared" si="1"/>
        <v>#DIV/0!</v>
      </c>
      <c r="O23" s="31">
        <f t="shared" si="8"/>
        <v>87.2</v>
      </c>
      <c r="P23" s="40" t="e">
        <f t="shared" si="2"/>
        <v>#DIV/0!</v>
      </c>
      <c r="Q23" s="31">
        <f t="shared" si="9"/>
        <v>87.2</v>
      </c>
      <c r="R23" s="10"/>
    </row>
    <row r="24" spans="1:18" ht="192" hidden="1" outlineLevel="4">
      <c r="A24" s="24" t="s">
        <v>22</v>
      </c>
      <c r="B24" s="27" t="s">
        <v>23</v>
      </c>
      <c r="C24" s="26"/>
      <c r="D24" s="26">
        <v>0</v>
      </c>
      <c r="E24" s="26">
        <v>0</v>
      </c>
      <c r="F24" s="26">
        <v>0</v>
      </c>
      <c r="G24" s="26">
        <v>335</v>
      </c>
      <c r="H24" s="40">
        <f t="shared" si="4"/>
        <v>3.2195326597701324E-4</v>
      </c>
      <c r="I24" s="42">
        <f t="shared" si="11"/>
        <v>2.2531294700533352E-3</v>
      </c>
      <c r="J24" s="40" t="e">
        <f t="shared" si="5"/>
        <v>#DIV/0!</v>
      </c>
      <c r="K24" s="31">
        <f t="shared" si="6"/>
        <v>335</v>
      </c>
      <c r="L24" s="40" t="e">
        <f t="shared" si="0"/>
        <v>#DIV/0!</v>
      </c>
      <c r="M24" s="31">
        <f t="shared" si="7"/>
        <v>335</v>
      </c>
      <c r="N24" s="40" t="e">
        <f t="shared" si="1"/>
        <v>#DIV/0!</v>
      </c>
      <c r="O24" s="31">
        <f t="shared" si="8"/>
        <v>335</v>
      </c>
      <c r="P24" s="40" t="e">
        <f t="shared" si="2"/>
        <v>#DIV/0!</v>
      </c>
      <c r="Q24" s="31">
        <f t="shared" si="9"/>
        <v>335</v>
      </c>
      <c r="R24" s="9"/>
    </row>
    <row r="25" spans="1:18" ht="192" hidden="1" outlineLevel="7">
      <c r="A25" s="19" t="s">
        <v>22</v>
      </c>
      <c r="B25" s="20" t="s">
        <v>23</v>
      </c>
      <c r="C25" s="21"/>
      <c r="D25" s="21">
        <v>0</v>
      </c>
      <c r="E25" s="21">
        <v>0</v>
      </c>
      <c r="F25" s="21">
        <v>0</v>
      </c>
      <c r="G25" s="21">
        <v>335</v>
      </c>
      <c r="H25" s="40">
        <f t="shared" si="4"/>
        <v>3.2195326597701324E-4</v>
      </c>
      <c r="I25" s="42">
        <f t="shared" si="11"/>
        <v>2.2531294700533352E-3</v>
      </c>
      <c r="J25" s="40" t="e">
        <f t="shared" si="5"/>
        <v>#DIV/0!</v>
      </c>
      <c r="K25" s="31">
        <f t="shared" si="6"/>
        <v>335</v>
      </c>
      <c r="L25" s="40" t="e">
        <f t="shared" si="0"/>
        <v>#DIV/0!</v>
      </c>
      <c r="M25" s="31">
        <f t="shared" si="7"/>
        <v>335</v>
      </c>
      <c r="N25" s="40" t="e">
        <f t="shared" si="1"/>
        <v>#DIV/0!</v>
      </c>
      <c r="O25" s="31">
        <f t="shared" si="8"/>
        <v>335</v>
      </c>
      <c r="P25" s="40" t="e">
        <f t="shared" si="2"/>
        <v>#DIV/0!</v>
      </c>
      <c r="Q25" s="31">
        <f t="shared" si="9"/>
        <v>335</v>
      </c>
      <c r="R25" s="10"/>
    </row>
    <row r="26" spans="1:18" ht="60" hidden="1" outlineLevel="3">
      <c r="A26" s="24" t="s">
        <v>24</v>
      </c>
      <c r="B26" s="25" t="s">
        <v>25</v>
      </c>
      <c r="C26" s="26"/>
      <c r="D26" s="26">
        <v>200700</v>
      </c>
      <c r="E26" s="26">
        <v>200700</v>
      </c>
      <c r="F26" s="26">
        <v>2000</v>
      </c>
      <c r="G26" s="26">
        <v>-8096.25</v>
      </c>
      <c r="H26" s="40">
        <f t="shared" si="4"/>
        <v>-7.7809377004966962E-3</v>
      </c>
      <c r="I26" s="42">
        <f t="shared" si="11"/>
        <v>-5.4453431259460637E-2</v>
      </c>
      <c r="J26" s="40" t="e">
        <f t="shared" si="5"/>
        <v>#DIV/0!</v>
      </c>
      <c r="K26" s="31">
        <f t="shared" si="6"/>
        <v>-8096.25</v>
      </c>
      <c r="L26" s="40">
        <f t="shared" si="0"/>
        <v>-4.0340059790732434</v>
      </c>
      <c r="M26" s="31">
        <f t="shared" si="7"/>
        <v>-208796.25</v>
      </c>
      <c r="N26" s="40">
        <f t="shared" si="1"/>
        <v>-4.0340059790732434</v>
      </c>
      <c r="O26" s="31">
        <f t="shared" si="8"/>
        <v>-208796.25</v>
      </c>
      <c r="P26" s="40">
        <f t="shared" si="2"/>
        <v>-404.8125</v>
      </c>
      <c r="Q26" s="31">
        <f t="shared" si="9"/>
        <v>-10096.25</v>
      </c>
      <c r="R26" s="9"/>
    </row>
    <row r="27" spans="1:18" ht="96" hidden="1" outlineLevel="4">
      <c r="A27" s="24" t="s">
        <v>26</v>
      </c>
      <c r="B27" s="25" t="s">
        <v>27</v>
      </c>
      <c r="C27" s="26"/>
      <c r="D27" s="26">
        <v>200700</v>
      </c>
      <c r="E27" s="26">
        <v>200700</v>
      </c>
      <c r="F27" s="26">
        <v>2000</v>
      </c>
      <c r="G27" s="26">
        <v>-8405.85</v>
      </c>
      <c r="H27" s="40">
        <f t="shared" si="4"/>
        <v>-8.078480181530975E-3</v>
      </c>
      <c r="I27" s="42">
        <f t="shared" si="11"/>
        <v>-5.6535726435366654E-2</v>
      </c>
      <c r="J27" s="40" t="e">
        <f t="shared" si="5"/>
        <v>#DIV/0!</v>
      </c>
      <c r="K27" s="31">
        <f t="shared" si="6"/>
        <v>-8405.85</v>
      </c>
      <c r="L27" s="40">
        <f t="shared" si="0"/>
        <v>-4.1882660687593418</v>
      </c>
      <c r="M27" s="31">
        <f t="shared" si="7"/>
        <v>-209105.85</v>
      </c>
      <c r="N27" s="40">
        <f t="shared" si="1"/>
        <v>-4.1882660687593418</v>
      </c>
      <c r="O27" s="31">
        <f t="shared" si="8"/>
        <v>-209105.85</v>
      </c>
      <c r="P27" s="40">
        <f t="shared" si="2"/>
        <v>-420.29250000000002</v>
      </c>
      <c r="Q27" s="31">
        <f t="shared" si="9"/>
        <v>-10405.85</v>
      </c>
      <c r="R27" s="9"/>
    </row>
    <row r="28" spans="1:18" ht="96" hidden="1" outlineLevel="7">
      <c r="A28" s="19" t="s">
        <v>26</v>
      </c>
      <c r="B28" s="22" t="s">
        <v>27</v>
      </c>
      <c r="C28" s="21"/>
      <c r="D28" s="21">
        <v>200700</v>
      </c>
      <c r="E28" s="21">
        <v>200700</v>
      </c>
      <c r="F28" s="21">
        <v>2000</v>
      </c>
      <c r="G28" s="21">
        <v>-8405.85</v>
      </c>
      <c r="H28" s="40">
        <f t="shared" si="4"/>
        <v>-8.078480181530975E-3</v>
      </c>
      <c r="I28" s="42">
        <f t="shared" si="11"/>
        <v>-5.6535726435366654E-2</v>
      </c>
      <c r="J28" s="40" t="e">
        <f t="shared" si="5"/>
        <v>#DIV/0!</v>
      </c>
      <c r="K28" s="31">
        <f t="shared" si="6"/>
        <v>-8405.85</v>
      </c>
      <c r="L28" s="40">
        <f t="shared" si="0"/>
        <v>-4.1882660687593418</v>
      </c>
      <c r="M28" s="31">
        <f t="shared" si="7"/>
        <v>-209105.85</v>
      </c>
      <c r="N28" s="40">
        <f t="shared" si="1"/>
        <v>-4.1882660687593418</v>
      </c>
      <c r="O28" s="31">
        <f t="shared" si="8"/>
        <v>-209105.85</v>
      </c>
      <c r="P28" s="40">
        <f t="shared" si="2"/>
        <v>-420.29250000000002</v>
      </c>
      <c r="Q28" s="31">
        <f t="shared" si="9"/>
        <v>-10405.85</v>
      </c>
      <c r="R28" s="10"/>
    </row>
    <row r="29" spans="1:18" ht="72" hidden="1" outlineLevel="4">
      <c r="A29" s="24" t="s">
        <v>28</v>
      </c>
      <c r="B29" s="25" t="s">
        <v>29</v>
      </c>
      <c r="C29" s="26"/>
      <c r="D29" s="26">
        <v>0</v>
      </c>
      <c r="E29" s="26">
        <v>0</v>
      </c>
      <c r="F29" s="26">
        <v>0</v>
      </c>
      <c r="G29" s="26">
        <v>225.85</v>
      </c>
      <c r="H29" s="40">
        <f t="shared" si="4"/>
        <v>2.1705416454002519E-4</v>
      </c>
      <c r="I29" s="42">
        <f t="shared" si="11"/>
        <v>1.5190128083926739E-3</v>
      </c>
      <c r="J29" s="40" t="e">
        <f t="shared" si="5"/>
        <v>#DIV/0!</v>
      </c>
      <c r="K29" s="31">
        <f t="shared" si="6"/>
        <v>225.85</v>
      </c>
      <c r="L29" s="40" t="e">
        <f t="shared" si="0"/>
        <v>#DIV/0!</v>
      </c>
      <c r="M29" s="31">
        <f t="shared" si="7"/>
        <v>225.85</v>
      </c>
      <c r="N29" s="40" t="e">
        <f t="shared" si="1"/>
        <v>#DIV/0!</v>
      </c>
      <c r="O29" s="31">
        <f t="shared" si="8"/>
        <v>225.85</v>
      </c>
      <c r="P29" s="40" t="e">
        <f t="shared" si="2"/>
        <v>#DIV/0!</v>
      </c>
      <c r="Q29" s="31">
        <f t="shared" si="9"/>
        <v>225.85</v>
      </c>
      <c r="R29" s="9"/>
    </row>
    <row r="30" spans="1:18" ht="72" hidden="1" outlineLevel="7">
      <c r="A30" s="19" t="s">
        <v>28</v>
      </c>
      <c r="B30" s="22" t="s">
        <v>29</v>
      </c>
      <c r="C30" s="21"/>
      <c r="D30" s="21">
        <v>0</v>
      </c>
      <c r="E30" s="21">
        <v>0</v>
      </c>
      <c r="F30" s="21">
        <v>0</v>
      </c>
      <c r="G30" s="21">
        <v>225.85</v>
      </c>
      <c r="H30" s="40">
        <f t="shared" si="4"/>
        <v>2.1705416454002519E-4</v>
      </c>
      <c r="I30" s="42">
        <f t="shared" si="11"/>
        <v>1.5190128083926739E-3</v>
      </c>
      <c r="J30" s="40" t="e">
        <f t="shared" si="5"/>
        <v>#DIV/0!</v>
      </c>
      <c r="K30" s="31">
        <f t="shared" si="6"/>
        <v>225.85</v>
      </c>
      <c r="L30" s="40" t="e">
        <f t="shared" si="0"/>
        <v>#DIV/0!</v>
      </c>
      <c r="M30" s="31">
        <f t="shared" si="7"/>
        <v>225.85</v>
      </c>
      <c r="N30" s="40" t="e">
        <f t="shared" si="1"/>
        <v>#DIV/0!</v>
      </c>
      <c r="O30" s="31">
        <f t="shared" si="8"/>
        <v>225.85</v>
      </c>
      <c r="P30" s="40" t="e">
        <f t="shared" si="2"/>
        <v>#DIV/0!</v>
      </c>
      <c r="Q30" s="31">
        <f t="shared" si="9"/>
        <v>225.85</v>
      </c>
      <c r="R30" s="10"/>
    </row>
    <row r="31" spans="1:18" ht="108" hidden="1" outlineLevel="4">
      <c r="A31" s="24" t="s">
        <v>30</v>
      </c>
      <c r="B31" s="25" t="s">
        <v>31</v>
      </c>
      <c r="C31" s="26"/>
      <c r="D31" s="26">
        <v>0</v>
      </c>
      <c r="E31" s="26">
        <v>0</v>
      </c>
      <c r="F31" s="26">
        <v>0</v>
      </c>
      <c r="G31" s="26">
        <v>83.75</v>
      </c>
      <c r="H31" s="40">
        <f t="shared" si="4"/>
        <v>8.048831649425331E-5</v>
      </c>
      <c r="I31" s="42">
        <f t="shared" si="11"/>
        <v>5.632823675133338E-4</v>
      </c>
      <c r="J31" s="40" t="e">
        <f t="shared" si="5"/>
        <v>#DIV/0!</v>
      </c>
      <c r="K31" s="31">
        <f t="shared" si="6"/>
        <v>83.75</v>
      </c>
      <c r="L31" s="40" t="e">
        <f t="shared" si="0"/>
        <v>#DIV/0!</v>
      </c>
      <c r="M31" s="31">
        <f t="shared" si="7"/>
        <v>83.75</v>
      </c>
      <c r="N31" s="40" t="e">
        <f t="shared" si="1"/>
        <v>#DIV/0!</v>
      </c>
      <c r="O31" s="31">
        <f t="shared" si="8"/>
        <v>83.75</v>
      </c>
      <c r="P31" s="40" t="e">
        <f t="shared" si="2"/>
        <v>#DIV/0!</v>
      </c>
      <c r="Q31" s="31">
        <f t="shared" si="9"/>
        <v>83.75</v>
      </c>
      <c r="R31" s="9"/>
    </row>
    <row r="32" spans="1:18" ht="108" hidden="1" outlineLevel="7">
      <c r="A32" s="19" t="s">
        <v>30</v>
      </c>
      <c r="B32" s="22" t="s">
        <v>31</v>
      </c>
      <c r="C32" s="21"/>
      <c r="D32" s="21">
        <v>0</v>
      </c>
      <c r="E32" s="21">
        <v>0</v>
      </c>
      <c r="F32" s="21">
        <v>0</v>
      </c>
      <c r="G32" s="21">
        <v>83.75</v>
      </c>
      <c r="H32" s="40">
        <f t="shared" si="4"/>
        <v>8.048831649425331E-5</v>
      </c>
      <c r="I32" s="42">
        <f t="shared" si="11"/>
        <v>5.632823675133338E-4</v>
      </c>
      <c r="J32" s="40" t="e">
        <f t="shared" si="5"/>
        <v>#DIV/0!</v>
      </c>
      <c r="K32" s="31">
        <f t="shared" si="6"/>
        <v>83.75</v>
      </c>
      <c r="L32" s="40" t="e">
        <f t="shared" si="0"/>
        <v>#DIV/0!</v>
      </c>
      <c r="M32" s="31">
        <f t="shared" si="7"/>
        <v>83.75</v>
      </c>
      <c r="N32" s="40" t="e">
        <f t="shared" si="1"/>
        <v>#DIV/0!</v>
      </c>
      <c r="O32" s="31">
        <f t="shared" si="8"/>
        <v>83.75</v>
      </c>
      <c r="P32" s="40" t="e">
        <f t="shared" si="2"/>
        <v>#DIV/0!</v>
      </c>
      <c r="Q32" s="31">
        <f t="shared" si="9"/>
        <v>83.75</v>
      </c>
      <c r="R32" s="10"/>
    </row>
    <row r="33" spans="1:18" ht="108" hidden="1" outlineLevel="3">
      <c r="A33" s="24" t="s">
        <v>32</v>
      </c>
      <c r="B33" s="27" t="s">
        <v>33</v>
      </c>
      <c r="C33" s="26"/>
      <c r="D33" s="26">
        <v>31400</v>
      </c>
      <c r="E33" s="26">
        <v>31400</v>
      </c>
      <c r="F33" s="26">
        <v>7850</v>
      </c>
      <c r="G33" s="26">
        <v>19680</v>
      </c>
      <c r="H33" s="40">
        <f t="shared" si="4"/>
        <v>1.8913553057992895E-2</v>
      </c>
      <c r="I33" s="42">
        <f t="shared" si="11"/>
        <v>0.13236294916611832</v>
      </c>
      <c r="J33" s="40" t="e">
        <f t="shared" si="5"/>
        <v>#DIV/0!</v>
      </c>
      <c r="K33" s="31">
        <f t="shared" si="6"/>
        <v>19680</v>
      </c>
      <c r="L33" s="40">
        <f t="shared" si="0"/>
        <v>62.675159235668787</v>
      </c>
      <c r="M33" s="31">
        <f t="shared" si="7"/>
        <v>-11720</v>
      </c>
      <c r="N33" s="40">
        <f t="shared" si="1"/>
        <v>62.675159235668787</v>
      </c>
      <c r="O33" s="31">
        <f t="shared" si="8"/>
        <v>-11720</v>
      </c>
      <c r="P33" s="40">
        <f t="shared" si="2"/>
        <v>250.70063694267515</v>
      </c>
      <c r="Q33" s="31">
        <f t="shared" si="9"/>
        <v>11830</v>
      </c>
      <c r="R33" s="9"/>
    </row>
    <row r="34" spans="1:18" ht="144" hidden="1" outlineLevel="4">
      <c r="A34" s="24" t="s">
        <v>34</v>
      </c>
      <c r="B34" s="27" t="s">
        <v>35</v>
      </c>
      <c r="C34" s="26"/>
      <c r="D34" s="26">
        <v>31400</v>
      </c>
      <c r="E34" s="26">
        <v>31400</v>
      </c>
      <c r="F34" s="26">
        <v>7850</v>
      </c>
      <c r="G34" s="26">
        <v>19680</v>
      </c>
      <c r="H34" s="40">
        <f t="shared" si="4"/>
        <v>1.8913553057992895E-2</v>
      </c>
      <c r="I34" s="42">
        <f t="shared" si="11"/>
        <v>0.13236294916611832</v>
      </c>
      <c r="J34" s="40" t="e">
        <f t="shared" si="5"/>
        <v>#DIV/0!</v>
      </c>
      <c r="K34" s="31">
        <f t="shared" si="6"/>
        <v>19680</v>
      </c>
      <c r="L34" s="40">
        <f t="shared" si="0"/>
        <v>62.675159235668787</v>
      </c>
      <c r="M34" s="31">
        <f t="shared" si="7"/>
        <v>-11720</v>
      </c>
      <c r="N34" s="40">
        <f t="shared" si="1"/>
        <v>62.675159235668787</v>
      </c>
      <c r="O34" s="31">
        <f t="shared" si="8"/>
        <v>-11720</v>
      </c>
      <c r="P34" s="40">
        <f t="shared" si="2"/>
        <v>250.70063694267515</v>
      </c>
      <c r="Q34" s="31">
        <f t="shared" si="9"/>
        <v>11830</v>
      </c>
      <c r="R34" s="9"/>
    </row>
    <row r="35" spans="1:18" ht="144" hidden="1" outlineLevel="7">
      <c r="A35" s="19" t="s">
        <v>34</v>
      </c>
      <c r="B35" s="20" t="s">
        <v>35</v>
      </c>
      <c r="C35" s="21"/>
      <c r="D35" s="21">
        <v>31400</v>
      </c>
      <c r="E35" s="21">
        <v>31400</v>
      </c>
      <c r="F35" s="21">
        <v>7850</v>
      </c>
      <c r="G35" s="21">
        <v>19680</v>
      </c>
      <c r="H35" s="40">
        <f t="shared" si="4"/>
        <v>1.8913553057992895E-2</v>
      </c>
      <c r="I35" s="42">
        <f t="shared" si="11"/>
        <v>0.13236294916611832</v>
      </c>
      <c r="J35" s="40" t="e">
        <f t="shared" si="5"/>
        <v>#DIV/0!</v>
      </c>
      <c r="K35" s="31">
        <f t="shared" si="6"/>
        <v>19680</v>
      </c>
      <c r="L35" s="40">
        <f t="shared" si="0"/>
        <v>62.675159235668787</v>
      </c>
      <c r="M35" s="31">
        <f t="shared" si="7"/>
        <v>-11720</v>
      </c>
      <c r="N35" s="40">
        <f t="shared" si="1"/>
        <v>62.675159235668787</v>
      </c>
      <c r="O35" s="31">
        <f t="shared" si="8"/>
        <v>-11720</v>
      </c>
      <c r="P35" s="40">
        <f t="shared" si="2"/>
        <v>250.70063694267515</v>
      </c>
      <c r="Q35" s="31">
        <f t="shared" si="9"/>
        <v>11830</v>
      </c>
      <c r="R35" s="10"/>
    </row>
    <row r="36" spans="1:18" ht="48" outlineLevel="1" collapsed="1">
      <c r="A36" s="24" t="s">
        <v>36</v>
      </c>
      <c r="B36" s="25" t="s">
        <v>37</v>
      </c>
      <c r="C36" s="26">
        <v>2508513.0299999998</v>
      </c>
      <c r="D36" s="26">
        <v>11323900</v>
      </c>
      <c r="E36" s="26">
        <v>11323900</v>
      </c>
      <c r="F36" s="26">
        <v>2830975</v>
      </c>
      <c r="G36" s="26">
        <v>2749332.86</v>
      </c>
      <c r="H36" s="40">
        <f t="shared" si="4"/>
        <v>2.6422587866714102</v>
      </c>
      <c r="I36" s="42">
        <f t="shared" si="11"/>
        <v>18.491351910006031</v>
      </c>
      <c r="J36" s="40">
        <f t="shared" si="5"/>
        <v>109.60010281469417</v>
      </c>
      <c r="K36" s="31">
        <f t="shared" si="6"/>
        <v>240819.83000000007</v>
      </c>
      <c r="L36" s="40">
        <f t="shared" si="0"/>
        <v>24.279028073366948</v>
      </c>
      <c r="M36" s="31">
        <f t="shared" si="7"/>
        <v>-8574567.1400000006</v>
      </c>
      <c r="N36" s="40">
        <f t="shared" si="1"/>
        <v>24.279028073366948</v>
      </c>
      <c r="O36" s="31">
        <f t="shared" si="8"/>
        <v>-8574567.1400000006</v>
      </c>
      <c r="P36" s="40">
        <f t="shared" si="2"/>
        <v>97.116112293467793</v>
      </c>
      <c r="Q36" s="31">
        <f t="shared" si="9"/>
        <v>-81642.14000000013</v>
      </c>
      <c r="R36" s="9"/>
    </row>
    <row r="37" spans="1:18" ht="36" hidden="1" outlineLevel="2">
      <c r="A37" s="24" t="s">
        <v>38</v>
      </c>
      <c r="B37" s="25" t="s">
        <v>39</v>
      </c>
      <c r="C37" s="26"/>
      <c r="D37" s="26">
        <v>9227400</v>
      </c>
      <c r="E37" s="26">
        <v>9227400</v>
      </c>
      <c r="F37" s="26">
        <v>2467850</v>
      </c>
      <c r="G37" s="26">
        <v>2508513.0299999998</v>
      </c>
      <c r="H37" s="40">
        <f t="shared" si="4"/>
        <v>2.4108177992668454</v>
      </c>
      <c r="I37" s="42">
        <f t="shared" si="11"/>
        <v>16.871655623599359</v>
      </c>
      <c r="J37" s="40" t="e">
        <f t="shared" si="5"/>
        <v>#DIV/0!</v>
      </c>
      <c r="K37" s="31">
        <f t="shared" si="6"/>
        <v>2508513.0299999998</v>
      </c>
      <c r="L37" s="40">
        <f t="shared" si="0"/>
        <v>27.185480525391764</v>
      </c>
      <c r="M37" s="31">
        <f t="shared" si="7"/>
        <v>-6718886.9700000007</v>
      </c>
      <c r="N37" s="40">
        <f t="shared" si="1"/>
        <v>27.185480525391764</v>
      </c>
      <c r="O37" s="31">
        <f t="shared" si="8"/>
        <v>-6718886.9700000007</v>
      </c>
      <c r="P37" s="40">
        <f t="shared" si="2"/>
        <v>101.64771076037846</v>
      </c>
      <c r="Q37" s="31">
        <f t="shared" si="9"/>
        <v>40663.029999999795</v>
      </c>
      <c r="R37" s="9"/>
    </row>
    <row r="38" spans="1:18" ht="96" hidden="1" outlineLevel="3">
      <c r="A38" s="24" t="s">
        <v>40</v>
      </c>
      <c r="B38" s="25" t="s">
        <v>41</v>
      </c>
      <c r="C38" s="26"/>
      <c r="D38" s="26">
        <v>4174400</v>
      </c>
      <c r="E38" s="26">
        <v>4174400</v>
      </c>
      <c r="F38" s="26">
        <v>1204600</v>
      </c>
      <c r="G38" s="26">
        <v>1204725.25</v>
      </c>
      <c r="H38" s="40">
        <f t="shared" si="4"/>
        <v>1.1578066532611155</v>
      </c>
      <c r="I38" s="42">
        <f t="shared" si="11"/>
        <v>8.1026924301264831</v>
      </c>
      <c r="J38" s="40" t="e">
        <f t="shared" si="5"/>
        <v>#DIV/0!</v>
      </c>
      <c r="K38" s="31">
        <f t="shared" si="6"/>
        <v>1204725.25</v>
      </c>
      <c r="L38" s="40">
        <f t="shared" si="0"/>
        <v>28.859842133001152</v>
      </c>
      <c r="M38" s="31">
        <f t="shared" si="7"/>
        <v>-2969674.75</v>
      </c>
      <c r="N38" s="40">
        <f t="shared" si="1"/>
        <v>28.859842133001152</v>
      </c>
      <c r="O38" s="31">
        <f t="shared" si="8"/>
        <v>-2969674.75</v>
      </c>
      <c r="P38" s="40">
        <f t="shared" si="2"/>
        <v>100.01039764237092</v>
      </c>
      <c r="Q38" s="31">
        <f t="shared" si="9"/>
        <v>125.25</v>
      </c>
      <c r="R38" s="9"/>
    </row>
    <row r="39" spans="1:18" ht="144" hidden="1" outlineLevel="4">
      <c r="A39" s="24" t="s">
        <v>42</v>
      </c>
      <c r="B39" s="27" t="s">
        <v>43</v>
      </c>
      <c r="C39" s="26"/>
      <c r="D39" s="26">
        <v>4174400</v>
      </c>
      <c r="E39" s="26">
        <v>4174400</v>
      </c>
      <c r="F39" s="26">
        <v>1204600</v>
      </c>
      <c r="G39" s="26">
        <v>1204725.25</v>
      </c>
      <c r="H39" s="40">
        <f t="shared" si="4"/>
        <v>1.1578066532611155</v>
      </c>
      <c r="I39" s="42">
        <f t="shared" si="11"/>
        <v>8.1026924301264831</v>
      </c>
      <c r="J39" s="40" t="e">
        <f t="shared" si="5"/>
        <v>#DIV/0!</v>
      </c>
      <c r="K39" s="31">
        <f t="shared" si="6"/>
        <v>1204725.25</v>
      </c>
      <c r="L39" s="40">
        <f t="shared" si="0"/>
        <v>28.859842133001152</v>
      </c>
      <c r="M39" s="31">
        <f t="shared" si="7"/>
        <v>-2969674.75</v>
      </c>
      <c r="N39" s="40">
        <f t="shared" si="1"/>
        <v>28.859842133001152</v>
      </c>
      <c r="O39" s="31">
        <f t="shared" si="8"/>
        <v>-2969674.75</v>
      </c>
      <c r="P39" s="40">
        <f t="shared" si="2"/>
        <v>100.01039764237092</v>
      </c>
      <c r="Q39" s="31">
        <f t="shared" si="9"/>
        <v>125.25</v>
      </c>
      <c r="R39" s="9"/>
    </row>
    <row r="40" spans="1:18" ht="144" hidden="1" outlineLevel="7">
      <c r="A40" s="19" t="s">
        <v>42</v>
      </c>
      <c r="B40" s="20" t="s">
        <v>43</v>
      </c>
      <c r="C40" s="21"/>
      <c r="D40" s="21">
        <v>4174400</v>
      </c>
      <c r="E40" s="21">
        <v>4174400</v>
      </c>
      <c r="F40" s="21">
        <v>1204600</v>
      </c>
      <c r="G40" s="21">
        <v>1204725.25</v>
      </c>
      <c r="H40" s="40">
        <f t="shared" si="4"/>
        <v>1.1578066532611155</v>
      </c>
      <c r="I40" s="42">
        <f t="shared" si="11"/>
        <v>8.1026924301264831</v>
      </c>
      <c r="J40" s="40" t="e">
        <f t="shared" si="5"/>
        <v>#DIV/0!</v>
      </c>
      <c r="K40" s="31">
        <f t="shared" si="6"/>
        <v>1204725.25</v>
      </c>
      <c r="L40" s="40">
        <f t="shared" si="0"/>
        <v>28.859842133001152</v>
      </c>
      <c r="M40" s="31">
        <f t="shared" si="7"/>
        <v>-2969674.75</v>
      </c>
      <c r="N40" s="40">
        <f t="shared" si="1"/>
        <v>28.859842133001152</v>
      </c>
      <c r="O40" s="31">
        <f t="shared" si="8"/>
        <v>-2969674.75</v>
      </c>
      <c r="P40" s="40">
        <f t="shared" si="2"/>
        <v>100.01039764237092</v>
      </c>
      <c r="Q40" s="31">
        <f t="shared" si="9"/>
        <v>125.25</v>
      </c>
      <c r="R40" s="10"/>
    </row>
    <row r="41" spans="1:18" ht="120" hidden="1" outlineLevel="3">
      <c r="A41" s="24" t="s">
        <v>44</v>
      </c>
      <c r="B41" s="27" t="s">
        <v>45</v>
      </c>
      <c r="C41" s="26"/>
      <c r="D41" s="26">
        <v>31100</v>
      </c>
      <c r="E41" s="26">
        <v>31100</v>
      </c>
      <c r="F41" s="26">
        <v>7775</v>
      </c>
      <c r="G41" s="26">
        <v>7719.58</v>
      </c>
      <c r="H41" s="40">
        <f t="shared" si="4"/>
        <v>7.4189372924502442E-3</v>
      </c>
      <c r="I41" s="42">
        <f t="shared" si="11"/>
        <v>5.1920039386371124E-2</v>
      </c>
      <c r="J41" s="40" t="e">
        <f t="shared" si="5"/>
        <v>#DIV/0!</v>
      </c>
      <c r="K41" s="31">
        <f t="shared" si="6"/>
        <v>7719.58</v>
      </c>
      <c r="L41" s="40">
        <f t="shared" si="0"/>
        <v>24.821800643086817</v>
      </c>
      <c r="M41" s="31">
        <f t="shared" si="7"/>
        <v>-23380.42</v>
      </c>
      <c r="N41" s="40">
        <f t="shared" si="1"/>
        <v>24.821800643086817</v>
      </c>
      <c r="O41" s="31">
        <f t="shared" si="8"/>
        <v>-23380.42</v>
      </c>
      <c r="P41" s="40">
        <f t="shared" si="2"/>
        <v>99.287202572347269</v>
      </c>
      <c r="Q41" s="31">
        <f t="shared" si="9"/>
        <v>-55.420000000000073</v>
      </c>
      <c r="R41" s="9"/>
    </row>
    <row r="42" spans="1:18" ht="168" hidden="1" outlineLevel="4">
      <c r="A42" s="24" t="s">
        <v>46</v>
      </c>
      <c r="B42" s="27" t="s">
        <v>47</v>
      </c>
      <c r="C42" s="26"/>
      <c r="D42" s="26">
        <v>31100</v>
      </c>
      <c r="E42" s="26">
        <v>31100</v>
      </c>
      <c r="F42" s="26">
        <v>7775</v>
      </c>
      <c r="G42" s="26">
        <v>7719.58</v>
      </c>
      <c r="H42" s="40">
        <f t="shared" si="4"/>
        <v>7.4189372924502442E-3</v>
      </c>
      <c r="I42" s="42">
        <f t="shared" si="11"/>
        <v>5.1920039386371124E-2</v>
      </c>
      <c r="J42" s="40" t="e">
        <f t="shared" si="5"/>
        <v>#DIV/0!</v>
      </c>
      <c r="K42" s="31">
        <f t="shared" si="6"/>
        <v>7719.58</v>
      </c>
      <c r="L42" s="40">
        <f t="shared" si="0"/>
        <v>24.821800643086817</v>
      </c>
      <c r="M42" s="31">
        <f t="shared" si="7"/>
        <v>-23380.42</v>
      </c>
      <c r="N42" s="40">
        <f t="shared" si="1"/>
        <v>24.821800643086817</v>
      </c>
      <c r="O42" s="31">
        <f t="shared" si="8"/>
        <v>-23380.42</v>
      </c>
      <c r="P42" s="40">
        <f t="shared" si="2"/>
        <v>99.287202572347269</v>
      </c>
      <c r="Q42" s="31">
        <f t="shared" si="9"/>
        <v>-55.420000000000073</v>
      </c>
      <c r="R42" s="9"/>
    </row>
    <row r="43" spans="1:18" ht="168" hidden="1" outlineLevel="7">
      <c r="A43" s="19" t="s">
        <v>46</v>
      </c>
      <c r="B43" s="20" t="s">
        <v>47</v>
      </c>
      <c r="C43" s="21"/>
      <c r="D43" s="21">
        <v>31100</v>
      </c>
      <c r="E43" s="21">
        <v>31100</v>
      </c>
      <c r="F43" s="21">
        <v>7775</v>
      </c>
      <c r="G43" s="21">
        <v>7719.58</v>
      </c>
      <c r="H43" s="40">
        <f t="shared" si="4"/>
        <v>7.4189372924502442E-3</v>
      </c>
      <c r="I43" s="42">
        <f t="shared" si="11"/>
        <v>5.1920039386371124E-2</v>
      </c>
      <c r="J43" s="40" t="e">
        <f t="shared" si="5"/>
        <v>#DIV/0!</v>
      </c>
      <c r="K43" s="31">
        <f t="shared" si="6"/>
        <v>7719.58</v>
      </c>
      <c r="L43" s="40">
        <f t="shared" si="0"/>
        <v>24.821800643086817</v>
      </c>
      <c r="M43" s="31">
        <f t="shared" si="7"/>
        <v>-23380.42</v>
      </c>
      <c r="N43" s="40">
        <f t="shared" si="1"/>
        <v>24.821800643086817</v>
      </c>
      <c r="O43" s="31">
        <f t="shared" si="8"/>
        <v>-23380.42</v>
      </c>
      <c r="P43" s="40">
        <f t="shared" si="2"/>
        <v>99.287202572347269</v>
      </c>
      <c r="Q43" s="31">
        <f t="shared" si="9"/>
        <v>-55.420000000000073</v>
      </c>
      <c r="R43" s="10"/>
    </row>
    <row r="44" spans="1:18" ht="96" hidden="1" outlineLevel="3">
      <c r="A44" s="24" t="s">
        <v>48</v>
      </c>
      <c r="B44" s="25" t="s">
        <v>49</v>
      </c>
      <c r="C44" s="26"/>
      <c r="D44" s="26">
        <v>5793500</v>
      </c>
      <c r="E44" s="26">
        <v>5793500</v>
      </c>
      <c r="F44" s="26">
        <v>1448375</v>
      </c>
      <c r="G44" s="26">
        <v>1457697.67</v>
      </c>
      <c r="H44" s="40">
        <f t="shared" si="4"/>
        <v>1.4009269422793504</v>
      </c>
      <c r="I44" s="42">
        <f t="shared" si="11"/>
        <v>9.8041241155375562</v>
      </c>
      <c r="J44" s="40" t="e">
        <f t="shared" si="5"/>
        <v>#DIV/0!</v>
      </c>
      <c r="K44" s="31">
        <f t="shared" si="6"/>
        <v>1457697.67</v>
      </c>
      <c r="L44" s="40">
        <f t="shared" si="0"/>
        <v>25.160916026581514</v>
      </c>
      <c r="M44" s="31">
        <f t="shared" si="7"/>
        <v>-4335802.33</v>
      </c>
      <c r="N44" s="40">
        <f t="shared" si="1"/>
        <v>25.160916026581514</v>
      </c>
      <c r="O44" s="31">
        <f t="shared" si="8"/>
        <v>-4335802.33</v>
      </c>
      <c r="P44" s="40">
        <f t="shared" si="2"/>
        <v>100.64366410632606</v>
      </c>
      <c r="Q44" s="31">
        <f t="shared" si="9"/>
        <v>9322.6699999999255</v>
      </c>
      <c r="R44" s="9"/>
    </row>
    <row r="45" spans="1:18" ht="144" hidden="1" outlineLevel="4">
      <c r="A45" s="24" t="s">
        <v>50</v>
      </c>
      <c r="B45" s="27" t="s">
        <v>51</v>
      </c>
      <c r="C45" s="26"/>
      <c r="D45" s="26">
        <v>5793500</v>
      </c>
      <c r="E45" s="26">
        <v>5793500</v>
      </c>
      <c r="F45" s="26">
        <v>1448375</v>
      </c>
      <c r="G45" s="26">
        <v>1457697.67</v>
      </c>
      <c r="H45" s="40">
        <f t="shared" si="4"/>
        <v>1.4009269422793504</v>
      </c>
      <c r="I45" s="42">
        <f t="shared" si="11"/>
        <v>9.8041241155375562</v>
      </c>
      <c r="J45" s="40" t="e">
        <f t="shared" si="5"/>
        <v>#DIV/0!</v>
      </c>
      <c r="K45" s="31">
        <f t="shared" si="6"/>
        <v>1457697.67</v>
      </c>
      <c r="L45" s="40">
        <f t="shared" si="0"/>
        <v>25.160916026581514</v>
      </c>
      <c r="M45" s="31">
        <f t="shared" si="7"/>
        <v>-4335802.33</v>
      </c>
      <c r="N45" s="40">
        <f t="shared" si="1"/>
        <v>25.160916026581514</v>
      </c>
      <c r="O45" s="31">
        <f t="shared" si="8"/>
        <v>-4335802.33</v>
      </c>
      <c r="P45" s="40">
        <f t="shared" si="2"/>
        <v>100.64366410632606</v>
      </c>
      <c r="Q45" s="31">
        <f t="shared" si="9"/>
        <v>9322.6699999999255</v>
      </c>
      <c r="R45" s="9"/>
    </row>
    <row r="46" spans="1:18" ht="144" hidden="1" outlineLevel="7">
      <c r="A46" s="19" t="s">
        <v>50</v>
      </c>
      <c r="B46" s="20" t="s">
        <v>51</v>
      </c>
      <c r="C46" s="21"/>
      <c r="D46" s="21">
        <v>5793500</v>
      </c>
      <c r="E46" s="21">
        <v>5793500</v>
      </c>
      <c r="F46" s="21">
        <v>1448375</v>
      </c>
      <c r="G46" s="21">
        <v>1457697.67</v>
      </c>
      <c r="H46" s="40">
        <f t="shared" si="4"/>
        <v>1.4009269422793504</v>
      </c>
      <c r="I46" s="42">
        <f t="shared" si="11"/>
        <v>9.8041241155375562</v>
      </c>
      <c r="J46" s="40" t="e">
        <f t="shared" si="5"/>
        <v>#DIV/0!</v>
      </c>
      <c r="K46" s="31">
        <f t="shared" si="6"/>
        <v>1457697.67</v>
      </c>
      <c r="L46" s="40">
        <f t="shared" si="0"/>
        <v>25.160916026581514</v>
      </c>
      <c r="M46" s="31">
        <f t="shared" si="7"/>
        <v>-4335802.33</v>
      </c>
      <c r="N46" s="40">
        <f t="shared" si="1"/>
        <v>25.160916026581514</v>
      </c>
      <c r="O46" s="31">
        <f t="shared" si="8"/>
        <v>-4335802.33</v>
      </c>
      <c r="P46" s="40">
        <f t="shared" si="2"/>
        <v>100.64366410632606</v>
      </c>
      <c r="Q46" s="31">
        <f t="shared" si="9"/>
        <v>9322.6699999999255</v>
      </c>
      <c r="R46" s="10"/>
    </row>
    <row r="47" spans="1:18" ht="96" hidden="1" outlineLevel="3">
      <c r="A47" s="24" t="s">
        <v>52</v>
      </c>
      <c r="B47" s="25" t="s">
        <v>53</v>
      </c>
      <c r="C47" s="26"/>
      <c r="D47" s="26">
        <v>-771600</v>
      </c>
      <c r="E47" s="26">
        <v>-771600</v>
      </c>
      <c r="F47" s="26">
        <v>-192900</v>
      </c>
      <c r="G47" s="26">
        <v>-161629.47</v>
      </c>
      <c r="H47" s="40">
        <f t="shared" si="4"/>
        <v>-0.15533473356607067</v>
      </c>
      <c r="I47" s="42">
        <f t="shared" si="11"/>
        <v>-1.087080961451049</v>
      </c>
      <c r="J47" s="40" t="e">
        <f t="shared" si="5"/>
        <v>#DIV/0!</v>
      </c>
      <c r="K47" s="31">
        <f t="shared" si="6"/>
        <v>-161629.47</v>
      </c>
      <c r="L47" s="40">
        <f t="shared" si="0"/>
        <v>20.947313374805599</v>
      </c>
      <c r="M47" s="31">
        <f t="shared" si="7"/>
        <v>609970.53</v>
      </c>
      <c r="N47" s="40">
        <f t="shared" si="1"/>
        <v>20.947313374805599</v>
      </c>
      <c r="O47" s="31">
        <f t="shared" si="8"/>
        <v>609970.53</v>
      </c>
      <c r="P47" s="40">
        <f t="shared" si="2"/>
        <v>83.789253499222397</v>
      </c>
      <c r="Q47" s="31">
        <f t="shared" si="9"/>
        <v>31270.53</v>
      </c>
      <c r="R47" s="9"/>
    </row>
    <row r="48" spans="1:18" ht="144" hidden="1" outlineLevel="4">
      <c r="A48" s="24" t="s">
        <v>54</v>
      </c>
      <c r="B48" s="27" t="s">
        <v>55</v>
      </c>
      <c r="C48" s="26"/>
      <c r="D48" s="26">
        <v>-771600</v>
      </c>
      <c r="E48" s="26">
        <v>-771600</v>
      </c>
      <c r="F48" s="26">
        <v>-192900</v>
      </c>
      <c r="G48" s="26">
        <v>-161629.47</v>
      </c>
      <c r="H48" s="40">
        <f t="shared" si="4"/>
        <v>-0.15533473356607067</v>
      </c>
      <c r="I48" s="42">
        <f t="shared" si="11"/>
        <v>-1.087080961451049</v>
      </c>
      <c r="J48" s="40" t="e">
        <f t="shared" si="5"/>
        <v>#DIV/0!</v>
      </c>
      <c r="K48" s="31">
        <f t="shared" si="6"/>
        <v>-161629.47</v>
      </c>
      <c r="L48" s="40">
        <f t="shared" si="0"/>
        <v>20.947313374805599</v>
      </c>
      <c r="M48" s="31">
        <f t="shared" si="7"/>
        <v>609970.53</v>
      </c>
      <c r="N48" s="40">
        <f t="shared" si="1"/>
        <v>20.947313374805599</v>
      </c>
      <c r="O48" s="31">
        <f t="shared" si="8"/>
        <v>609970.53</v>
      </c>
      <c r="P48" s="40">
        <f t="shared" si="2"/>
        <v>83.789253499222397</v>
      </c>
      <c r="Q48" s="31">
        <f t="shared" si="9"/>
        <v>31270.53</v>
      </c>
      <c r="R48" s="9"/>
    </row>
    <row r="49" spans="1:18" ht="144" hidden="1" outlineLevel="7">
      <c r="A49" s="19" t="s">
        <v>54</v>
      </c>
      <c r="B49" s="20" t="s">
        <v>55</v>
      </c>
      <c r="C49" s="21"/>
      <c r="D49" s="21">
        <v>-771600</v>
      </c>
      <c r="E49" s="21">
        <v>-771600</v>
      </c>
      <c r="F49" s="21">
        <v>-192900</v>
      </c>
      <c r="G49" s="21">
        <v>-161629.47</v>
      </c>
      <c r="H49" s="40">
        <f t="shared" si="4"/>
        <v>-0.15533473356607067</v>
      </c>
      <c r="I49" s="42">
        <f t="shared" si="11"/>
        <v>-1.087080961451049</v>
      </c>
      <c r="J49" s="40" t="e">
        <f t="shared" si="5"/>
        <v>#DIV/0!</v>
      </c>
      <c r="K49" s="31">
        <f t="shared" si="6"/>
        <v>-161629.47</v>
      </c>
      <c r="L49" s="40">
        <f t="shared" si="0"/>
        <v>20.947313374805599</v>
      </c>
      <c r="M49" s="31">
        <f t="shared" si="7"/>
        <v>609970.53</v>
      </c>
      <c r="N49" s="40">
        <f t="shared" si="1"/>
        <v>20.947313374805599</v>
      </c>
      <c r="O49" s="31">
        <f t="shared" si="8"/>
        <v>609970.53</v>
      </c>
      <c r="P49" s="40">
        <f t="shared" si="2"/>
        <v>83.789253499222397</v>
      </c>
      <c r="Q49" s="31">
        <f t="shared" si="9"/>
        <v>31270.53</v>
      </c>
      <c r="R49" s="10"/>
    </row>
    <row r="50" spans="1:18" ht="24" outlineLevel="1">
      <c r="A50" s="24" t="s">
        <v>56</v>
      </c>
      <c r="B50" s="25" t="s">
        <v>57</v>
      </c>
      <c r="C50" s="26">
        <f>C51+C52+C58+C62</f>
        <v>97852.99</v>
      </c>
      <c r="D50" s="26">
        <f>D51+D52+D58+D62</f>
        <v>1228100</v>
      </c>
      <c r="E50" s="26">
        <f>E51+E52+E58+E62</f>
        <v>1228100</v>
      </c>
      <c r="F50" s="26">
        <f>F51+F52+F58+F62</f>
        <v>287025</v>
      </c>
      <c r="G50" s="26">
        <f>G51+G52+G58+G62</f>
        <v>-91328.499999999985</v>
      </c>
      <c r="H50" s="40">
        <f t="shared" si="4"/>
        <v>-8.7771668214273568E-2</v>
      </c>
      <c r="I50" s="42">
        <f t="shared" si="11"/>
        <v>-0.61425353673362992</v>
      </c>
      <c r="J50" s="40">
        <f t="shared" si="5"/>
        <v>-93.332354994977649</v>
      </c>
      <c r="K50" s="31">
        <f t="shared" si="6"/>
        <v>-189181.49</v>
      </c>
      <c r="L50" s="40">
        <f t="shared" si="0"/>
        <v>-7.4365686833319744</v>
      </c>
      <c r="M50" s="31">
        <f t="shared" si="7"/>
        <v>-1319428.5</v>
      </c>
      <c r="N50" s="40">
        <f t="shared" si="1"/>
        <v>-7.4365686833319744</v>
      </c>
      <c r="O50" s="31">
        <f t="shared" si="8"/>
        <v>-1319428.5</v>
      </c>
      <c r="P50" s="40">
        <f t="shared" si="2"/>
        <v>-31.819005313126031</v>
      </c>
      <c r="Q50" s="31">
        <f t="shared" si="9"/>
        <v>-378353.5</v>
      </c>
      <c r="R50" s="9"/>
    </row>
    <row r="51" spans="1:18" ht="36" outlineLevel="1">
      <c r="A51" s="24" t="s">
        <v>475</v>
      </c>
      <c r="B51" s="43" t="s">
        <v>476</v>
      </c>
      <c r="C51" s="26">
        <v>0</v>
      </c>
      <c r="D51" s="26">
        <v>608100</v>
      </c>
      <c r="E51" s="26">
        <v>608100</v>
      </c>
      <c r="F51" s="26">
        <v>152025</v>
      </c>
      <c r="G51" s="26">
        <v>96977.44</v>
      </c>
      <c r="H51" s="40">
        <f t="shared" si="4"/>
        <v>9.3200607564447285E-2</v>
      </c>
      <c r="I51" s="42">
        <f t="shared" si="11"/>
        <v>0.65224694923680337</v>
      </c>
      <c r="J51" s="40">
        <v>0</v>
      </c>
      <c r="K51" s="31">
        <f t="shared" si="6"/>
        <v>96977.44</v>
      </c>
      <c r="L51" s="40">
        <f t="shared" si="0"/>
        <v>15.947613879296169</v>
      </c>
      <c r="M51" s="31">
        <f t="shared" si="7"/>
        <v>-511122.56</v>
      </c>
      <c r="N51" s="40">
        <f t="shared" si="1"/>
        <v>15.947613879296169</v>
      </c>
      <c r="O51" s="31">
        <f t="shared" si="8"/>
        <v>-511122.56</v>
      </c>
      <c r="P51" s="40">
        <f t="shared" si="2"/>
        <v>63.790455517184675</v>
      </c>
      <c r="Q51" s="31">
        <f t="shared" si="9"/>
        <v>-55047.56</v>
      </c>
      <c r="R51" s="9"/>
    </row>
    <row r="52" spans="1:18" ht="24" outlineLevel="2" collapsed="1">
      <c r="A52" s="24" t="s">
        <v>58</v>
      </c>
      <c r="B52" s="25" t="s">
        <v>59</v>
      </c>
      <c r="C52" s="26">
        <v>-4748.2</v>
      </c>
      <c r="D52" s="26">
        <v>0</v>
      </c>
      <c r="E52" s="26">
        <v>0</v>
      </c>
      <c r="F52" s="26">
        <v>0</v>
      </c>
      <c r="G52" s="26">
        <v>-67786.559999999998</v>
      </c>
      <c r="H52" s="40">
        <f t="shared" si="4"/>
        <v>-6.5146580242826158E-2</v>
      </c>
      <c r="I52" s="42">
        <f t="shared" si="11"/>
        <v>-0.45591610749116002</v>
      </c>
      <c r="J52" s="40">
        <f t="shared" si="5"/>
        <v>1427.6264689777179</v>
      </c>
      <c r="K52" s="31">
        <f t="shared" si="6"/>
        <v>-63038.36</v>
      </c>
      <c r="L52" s="40">
        <v>0</v>
      </c>
      <c r="M52" s="31">
        <f t="shared" si="7"/>
        <v>-67786.559999999998</v>
      </c>
      <c r="N52" s="40">
        <v>0</v>
      </c>
      <c r="O52" s="31">
        <f t="shared" si="8"/>
        <v>-67786.559999999998</v>
      </c>
      <c r="P52" s="40">
        <v>0</v>
      </c>
      <c r="Q52" s="31">
        <f t="shared" si="9"/>
        <v>-67786.559999999998</v>
      </c>
      <c r="R52" s="9"/>
    </row>
    <row r="53" spans="1:18" ht="24" hidden="1" outlineLevel="3">
      <c r="A53" s="24" t="s">
        <v>60</v>
      </c>
      <c r="B53" s="25" t="s">
        <v>59</v>
      </c>
      <c r="C53" s="26"/>
      <c r="D53" s="26">
        <v>0</v>
      </c>
      <c r="E53" s="26">
        <v>0</v>
      </c>
      <c r="F53" s="26">
        <v>0</v>
      </c>
      <c r="G53" s="26">
        <v>-4748.2</v>
      </c>
      <c r="H53" s="40">
        <f t="shared" si="4"/>
        <v>-4.5632790970509081E-3</v>
      </c>
      <c r="I53" s="42">
        <f t="shared" si="11"/>
        <v>-3.1935251790170885E-2</v>
      </c>
      <c r="J53" s="40" t="e">
        <f t="shared" si="5"/>
        <v>#DIV/0!</v>
      </c>
      <c r="K53" s="31">
        <f t="shared" si="6"/>
        <v>-4748.2</v>
      </c>
      <c r="L53" s="40" t="e">
        <f t="shared" si="0"/>
        <v>#DIV/0!</v>
      </c>
      <c r="M53" s="31">
        <f t="shared" si="7"/>
        <v>-4748.2</v>
      </c>
      <c r="N53" s="40" t="e">
        <f t="shared" si="1"/>
        <v>#DIV/0!</v>
      </c>
      <c r="O53" s="31">
        <f t="shared" si="8"/>
        <v>-4748.2</v>
      </c>
      <c r="P53" s="40" t="e">
        <f t="shared" si="2"/>
        <v>#DIV/0!</v>
      </c>
      <c r="Q53" s="31">
        <f t="shared" si="9"/>
        <v>-4748.2</v>
      </c>
      <c r="R53" s="9"/>
    </row>
    <row r="54" spans="1:18" ht="60" hidden="1" outlineLevel="4">
      <c r="A54" s="24" t="s">
        <v>61</v>
      </c>
      <c r="B54" s="25" t="s">
        <v>62</v>
      </c>
      <c r="C54" s="26"/>
      <c r="D54" s="26">
        <v>0</v>
      </c>
      <c r="E54" s="26">
        <v>0</v>
      </c>
      <c r="F54" s="26">
        <v>0</v>
      </c>
      <c r="G54" s="26">
        <v>-4689.5600000000004</v>
      </c>
      <c r="H54" s="40">
        <f t="shared" si="4"/>
        <v>-4.5069228596870516E-3</v>
      </c>
      <c r="I54" s="42">
        <f t="shared" si="11"/>
        <v>-3.154085324651737E-2</v>
      </c>
      <c r="J54" s="40" t="e">
        <f t="shared" si="5"/>
        <v>#DIV/0!</v>
      </c>
      <c r="K54" s="31">
        <f t="shared" si="6"/>
        <v>-4689.5600000000004</v>
      </c>
      <c r="L54" s="40" t="e">
        <f t="shared" si="0"/>
        <v>#DIV/0!</v>
      </c>
      <c r="M54" s="31">
        <f t="shared" si="7"/>
        <v>-4689.5600000000004</v>
      </c>
      <c r="N54" s="40" t="e">
        <f t="shared" si="1"/>
        <v>#DIV/0!</v>
      </c>
      <c r="O54" s="31">
        <f t="shared" si="8"/>
        <v>-4689.5600000000004</v>
      </c>
      <c r="P54" s="40" t="e">
        <f t="shared" si="2"/>
        <v>#DIV/0!</v>
      </c>
      <c r="Q54" s="31">
        <f t="shared" si="9"/>
        <v>-4689.5600000000004</v>
      </c>
      <c r="R54" s="9"/>
    </row>
    <row r="55" spans="1:18" ht="60" hidden="1" outlineLevel="7">
      <c r="A55" s="19" t="s">
        <v>61</v>
      </c>
      <c r="B55" s="22" t="s">
        <v>62</v>
      </c>
      <c r="C55" s="21"/>
      <c r="D55" s="21">
        <v>0</v>
      </c>
      <c r="E55" s="21">
        <v>0</v>
      </c>
      <c r="F55" s="21">
        <v>0</v>
      </c>
      <c r="G55" s="21">
        <v>-4689.5600000000004</v>
      </c>
      <c r="H55" s="40">
        <f t="shared" si="4"/>
        <v>-4.5069228596870516E-3</v>
      </c>
      <c r="I55" s="42">
        <f t="shared" si="11"/>
        <v>-3.154085324651737E-2</v>
      </c>
      <c r="J55" s="40" t="e">
        <f t="shared" si="5"/>
        <v>#DIV/0!</v>
      </c>
      <c r="K55" s="31">
        <f t="shared" si="6"/>
        <v>-4689.5600000000004</v>
      </c>
      <c r="L55" s="40" t="e">
        <f t="shared" si="0"/>
        <v>#DIV/0!</v>
      </c>
      <c r="M55" s="31">
        <f t="shared" si="7"/>
        <v>-4689.5600000000004</v>
      </c>
      <c r="N55" s="40" t="e">
        <f t="shared" si="1"/>
        <v>#DIV/0!</v>
      </c>
      <c r="O55" s="31">
        <f t="shared" si="8"/>
        <v>-4689.5600000000004</v>
      </c>
      <c r="P55" s="40" t="e">
        <f t="shared" si="2"/>
        <v>#DIV/0!</v>
      </c>
      <c r="Q55" s="31">
        <f t="shared" si="9"/>
        <v>-4689.5600000000004</v>
      </c>
      <c r="R55" s="10"/>
    </row>
    <row r="56" spans="1:18" ht="36" hidden="1" outlineLevel="4">
      <c r="A56" s="24" t="s">
        <v>63</v>
      </c>
      <c r="B56" s="25" t="s">
        <v>64</v>
      </c>
      <c r="C56" s="26"/>
      <c r="D56" s="26">
        <v>0</v>
      </c>
      <c r="E56" s="26">
        <v>0</v>
      </c>
      <c r="F56" s="26">
        <v>0</v>
      </c>
      <c r="G56" s="26">
        <v>-58.64</v>
      </c>
      <c r="H56" s="40">
        <f t="shared" si="4"/>
        <v>-5.6356237363856882E-5</v>
      </c>
      <c r="I56" s="42">
        <f t="shared" si="11"/>
        <v>-3.9439854365351518E-4</v>
      </c>
      <c r="J56" s="40" t="e">
        <f t="shared" si="5"/>
        <v>#DIV/0!</v>
      </c>
      <c r="K56" s="31">
        <f t="shared" si="6"/>
        <v>-58.64</v>
      </c>
      <c r="L56" s="40" t="e">
        <f t="shared" si="0"/>
        <v>#DIV/0!</v>
      </c>
      <c r="M56" s="31">
        <f t="shared" si="7"/>
        <v>-58.64</v>
      </c>
      <c r="N56" s="40" t="e">
        <f t="shared" si="1"/>
        <v>#DIV/0!</v>
      </c>
      <c r="O56" s="31">
        <f t="shared" si="8"/>
        <v>-58.64</v>
      </c>
      <c r="P56" s="40" t="e">
        <f t="shared" si="2"/>
        <v>#DIV/0!</v>
      </c>
      <c r="Q56" s="31">
        <f t="shared" si="9"/>
        <v>-58.64</v>
      </c>
      <c r="R56" s="9"/>
    </row>
    <row r="57" spans="1:18" ht="36" hidden="1" outlineLevel="7">
      <c r="A57" s="19" t="s">
        <v>63</v>
      </c>
      <c r="B57" s="22" t="s">
        <v>64</v>
      </c>
      <c r="C57" s="21"/>
      <c r="D57" s="21">
        <v>0</v>
      </c>
      <c r="E57" s="21">
        <v>0</v>
      </c>
      <c r="F57" s="21">
        <v>0</v>
      </c>
      <c r="G57" s="21">
        <v>-58.64</v>
      </c>
      <c r="H57" s="40">
        <f t="shared" si="4"/>
        <v>-5.6356237363856882E-5</v>
      </c>
      <c r="I57" s="42">
        <f t="shared" si="11"/>
        <v>-3.9439854365351518E-4</v>
      </c>
      <c r="J57" s="40" t="e">
        <f t="shared" si="5"/>
        <v>#DIV/0!</v>
      </c>
      <c r="K57" s="31">
        <f t="shared" si="6"/>
        <v>-58.64</v>
      </c>
      <c r="L57" s="40" t="e">
        <f t="shared" si="0"/>
        <v>#DIV/0!</v>
      </c>
      <c r="M57" s="31">
        <f t="shared" si="7"/>
        <v>-58.64</v>
      </c>
      <c r="N57" s="40" t="e">
        <f t="shared" si="1"/>
        <v>#DIV/0!</v>
      </c>
      <c r="O57" s="31">
        <f t="shared" si="8"/>
        <v>-58.64</v>
      </c>
      <c r="P57" s="40" t="e">
        <f t="shared" si="2"/>
        <v>#DIV/0!</v>
      </c>
      <c r="Q57" s="31">
        <f t="shared" si="9"/>
        <v>-58.64</v>
      </c>
      <c r="R57" s="10"/>
    </row>
    <row r="58" spans="1:18" outlineLevel="2" collapsed="1">
      <c r="A58" s="24" t="s">
        <v>65</v>
      </c>
      <c r="B58" s="25" t="s">
        <v>66</v>
      </c>
      <c r="C58" s="26">
        <v>1215</v>
      </c>
      <c r="D58" s="26">
        <v>70000</v>
      </c>
      <c r="E58" s="26">
        <v>70000</v>
      </c>
      <c r="F58" s="26">
        <v>35000</v>
      </c>
      <c r="G58" s="26">
        <v>92451.71</v>
      </c>
      <c r="H58" s="40">
        <f t="shared" si="4"/>
        <v>8.885113426764088E-2</v>
      </c>
      <c r="I58" s="42">
        <f t="shared" si="11"/>
        <v>0.62180797718753622</v>
      </c>
      <c r="J58" s="40">
        <f t="shared" si="5"/>
        <v>7609.1942386831279</v>
      </c>
      <c r="K58" s="31">
        <f t="shared" si="6"/>
        <v>91236.71</v>
      </c>
      <c r="L58" s="40">
        <f t="shared" si="0"/>
        <v>132.07387142857144</v>
      </c>
      <c r="M58" s="31">
        <f t="shared" si="7"/>
        <v>22451.710000000006</v>
      </c>
      <c r="N58" s="40">
        <f t="shared" si="1"/>
        <v>132.07387142857144</v>
      </c>
      <c r="O58" s="31">
        <f t="shared" si="8"/>
        <v>22451.710000000006</v>
      </c>
      <c r="P58" s="40">
        <f t="shared" si="2"/>
        <v>264.14774285714287</v>
      </c>
      <c r="Q58" s="31">
        <f t="shared" si="9"/>
        <v>57451.710000000006</v>
      </c>
      <c r="R58" s="9"/>
    </row>
    <row r="59" spans="1:18" hidden="1" outlineLevel="3">
      <c r="A59" s="24" t="s">
        <v>67</v>
      </c>
      <c r="B59" s="25" t="s">
        <v>66</v>
      </c>
      <c r="C59" s="26"/>
      <c r="D59" s="26">
        <v>85000</v>
      </c>
      <c r="E59" s="26">
        <v>85000</v>
      </c>
      <c r="F59" s="26">
        <v>6500</v>
      </c>
      <c r="G59" s="26">
        <v>1215</v>
      </c>
      <c r="H59" s="40">
        <f t="shared" si="4"/>
        <v>1.1676812482449882E-3</v>
      </c>
      <c r="I59" s="42">
        <f t="shared" si="11"/>
        <v>8.1717979287009024E-3</v>
      </c>
      <c r="J59" s="40" t="e">
        <f t="shared" si="5"/>
        <v>#DIV/0!</v>
      </c>
      <c r="K59" s="31">
        <f t="shared" si="6"/>
        <v>1215</v>
      </c>
      <c r="L59" s="40">
        <f t="shared" si="0"/>
        <v>1.4294117647058824</v>
      </c>
      <c r="M59" s="31">
        <f t="shared" si="7"/>
        <v>-83785</v>
      </c>
      <c r="N59" s="40">
        <f t="shared" si="1"/>
        <v>1.4294117647058824</v>
      </c>
      <c r="O59" s="31">
        <f t="shared" si="8"/>
        <v>-83785</v>
      </c>
      <c r="P59" s="40">
        <f t="shared" si="2"/>
        <v>18.69230769230769</v>
      </c>
      <c r="Q59" s="31">
        <f t="shared" si="9"/>
        <v>-5285</v>
      </c>
      <c r="R59" s="9"/>
    </row>
    <row r="60" spans="1:18" ht="48" hidden="1" outlineLevel="4">
      <c r="A60" s="24" t="s">
        <v>68</v>
      </c>
      <c r="B60" s="25" t="s">
        <v>69</v>
      </c>
      <c r="C60" s="26"/>
      <c r="D60" s="26">
        <v>85000</v>
      </c>
      <c r="E60" s="26">
        <v>85000</v>
      </c>
      <c r="F60" s="26">
        <v>6500</v>
      </c>
      <c r="G60" s="26">
        <v>1215</v>
      </c>
      <c r="H60" s="40">
        <f t="shared" si="4"/>
        <v>1.1676812482449882E-3</v>
      </c>
      <c r="I60" s="42">
        <f t="shared" si="11"/>
        <v>8.1717979287009024E-3</v>
      </c>
      <c r="J60" s="40" t="e">
        <f t="shared" si="5"/>
        <v>#DIV/0!</v>
      </c>
      <c r="K60" s="31">
        <f t="shared" si="6"/>
        <v>1215</v>
      </c>
      <c r="L60" s="40">
        <f t="shared" si="0"/>
        <v>1.4294117647058824</v>
      </c>
      <c r="M60" s="31">
        <f t="shared" si="7"/>
        <v>-83785</v>
      </c>
      <c r="N60" s="40">
        <f t="shared" si="1"/>
        <v>1.4294117647058824</v>
      </c>
      <c r="O60" s="31">
        <f t="shared" si="8"/>
        <v>-83785</v>
      </c>
      <c r="P60" s="40">
        <f t="shared" si="2"/>
        <v>18.69230769230769</v>
      </c>
      <c r="Q60" s="31">
        <f t="shared" si="9"/>
        <v>-5285</v>
      </c>
      <c r="R60" s="9"/>
    </row>
    <row r="61" spans="1:18" ht="48" hidden="1" outlineLevel="7">
      <c r="A61" s="19" t="s">
        <v>68</v>
      </c>
      <c r="B61" s="22" t="s">
        <v>69</v>
      </c>
      <c r="C61" s="21"/>
      <c r="D61" s="21">
        <v>85000</v>
      </c>
      <c r="E61" s="21">
        <v>85000</v>
      </c>
      <c r="F61" s="21">
        <v>6500</v>
      </c>
      <c r="G61" s="21">
        <v>1215</v>
      </c>
      <c r="H61" s="40">
        <f t="shared" si="4"/>
        <v>1.1676812482449882E-3</v>
      </c>
      <c r="I61" s="42">
        <f t="shared" si="11"/>
        <v>8.1717979287009024E-3</v>
      </c>
      <c r="J61" s="40" t="e">
        <f t="shared" si="5"/>
        <v>#DIV/0!</v>
      </c>
      <c r="K61" s="31">
        <f t="shared" si="6"/>
        <v>1215</v>
      </c>
      <c r="L61" s="40">
        <f t="shared" si="0"/>
        <v>1.4294117647058824</v>
      </c>
      <c r="M61" s="31">
        <f t="shared" si="7"/>
        <v>-83785</v>
      </c>
      <c r="N61" s="40">
        <f t="shared" si="1"/>
        <v>1.4294117647058824</v>
      </c>
      <c r="O61" s="31">
        <f t="shared" si="8"/>
        <v>-83785</v>
      </c>
      <c r="P61" s="40">
        <f t="shared" si="2"/>
        <v>18.69230769230769</v>
      </c>
      <c r="Q61" s="31">
        <f t="shared" si="9"/>
        <v>-5285</v>
      </c>
      <c r="R61" s="10"/>
    </row>
    <row r="62" spans="1:18" ht="36" outlineLevel="2" collapsed="1">
      <c r="A62" s="24" t="s">
        <v>70</v>
      </c>
      <c r="B62" s="25" t="s">
        <v>71</v>
      </c>
      <c r="C62" s="26">
        <v>101386.19</v>
      </c>
      <c r="D62" s="26">
        <v>550000</v>
      </c>
      <c r="E62" s="26">
        <v>550000</v>
      </c>
      <c r="F62" s="26">
        <v>100000</v>
      </c>
      <c r="G62" s="26">
        <v>-212971.09</v>
      </c>
      <c r="H62" s="40">
        <f t="shared" si="4"/>
        <v>-0.2046768298035356</v>
      </c>
      <c r="I62" s="42">
        <f t="shared" si="11"/>
        <v>-1.4323923556668094</v>
      </c>
      <c r="J62" s="40">
        <f t="shared" si="5"/>
        <v>-210.05926941331953</v>
      </c>
      <c r="K62" s="31">
        <f t="shared" si="6"/>
        <v>-314357.28000000003</v>
      </c>
      <c r="L62" s="40">
        <f t="shared" si="0"/>
        <v>-38.722016363636364</v>
      </c>
      <c r="M62" s="31">
        <f t="shared" si="7"/>
        <v>-762971.09</v>
      </c>
      <c r="N62" s="40">
        <f t="shared" si="1"/>
        <v>-38.722016363636364</v>
      </c>
      <c r="O62" s="31">
        <f t="shared" si="8"/>
        <v>-762971.09</v>
      </c>
      <c r="P62" s="40">
        <f t="shared" si="2"/>
        <v>-212.97109</v>
      </c>
      <c r="Q62" s="31">
        <f t="shared" si="9"/>
        <v>-312971.08999999997</v>
      </c>
      <c r="R62" s="9"/>
    </row>
    <row r="63" spans="1:18" ht="48" hidden="1" outlineLevel="3">
      <c r="A63" s="24" t="s">
        <v>72</v>
      </c>
      <c r="B63" s="25" t="s">
        <v>73</v>
      </c>
      <c r="C63" s="26"/>
      <c r="D63" s="26">
        <v>420000</v>
      </c>
      <c r="E63" s="26">
        <v>420000</v>
      </c>
      <c r="F63" s="26">
        <v>105000</v>
      </c>
      <c r="G63" s="26">
        <v>101386.19</v>
      </c>
      <c r="H63" s="40">
        <f t="shared" si="4"/>
        <v>9.7437656702883582E-2</v>
      </c>
      <c r="I63" s="42">
        <f t="shared" si="11"/>
        <v>0.68189914192664702</v>
      </c>
      <c r="J63" s="40" t="e">
        <f t="shared" si="5"/>
        <v>#DIV/0!</v>
      </c>
      <c r="K63" s="31">
        <f t="shared" si="6"/>
        <v>101386.19</v>
      </c>
      <c r="L63" s="40">
        <f t="shared" si="0"/>
        <v>24.139569047619048</v>
      </c>
      <c r="M63" s="31">
        <f t="shared" si="7"/>
        <v>-318613.81</v>
      </c>
      <c r="N63" s="40">
        <f t="shared" si="1"/>
        <v>24.139569047619048</v>
      </c>
      <c r="O63" s="31">
        <f t="shared" si="8"/>
        <v>-318613.81</v>
      </c>
      <c r="P63" s="40">
        <f t="shared" si="2"/>
        <v>96.558276190476192</v>
      </c>
      <c r="Q63" s="31">
        <f t="shared" si="9"/>
        <v>-3613.8099999999977</v>
      </c>
      <c r="R63" s="9"/>
    </row>
    <row r="64" spans="1:18" ht="84" hidden="1" outlineLevel="4">
      <c r="A64" s="24" t="s">
        <v>74</v>
      </c>
      <c r="B64" s="25" t="s">
        <v>75</v>
      </c>
      <c r="C64" s="26"/>
      <c r="D64" s="26">
        <v>420000</v>
      </c>
      <c r="E64" s="26">
        <v>420000</v>
      </c>
      <c r="F64" s="26">
        <v>105000</v>
      </c>
      <c r="G64" s="26">
        <v>101219.28</v>
      </c>
      <c r="H64" s="40">
        <f t="shared" si="4"/>
        <v>9.7277247092064992E-2</v>
      </c>
      <c r="I64" s="42">
        <f t="shared" si="11"/>
        <v>0.68077654538979149</v>
      </c>
      <c r="J64" s="40" t="e">
        <f t="shared" si="5"/>
        <v>#DIV/0!</v>
      </c>
      <c r="K64" s="31">
        <f t="shared" si="6"/>
        <v>101219.28</v>
      </c>
      <c r="L64" s="40">
        <f t="shared" si="0"/>
        <v>24.099828571428571</v>
      </c>
      <c r="M64" s="31">
        <f t="shared" si="7"/>
        <v>-318780.71999999997</v>
      </c>
      <c r="N64" s="40">
        <f t="shared" si="1"/>
        <v>24.099828571428571</v>
      </c>
      <c r="O64" s="31">
        <f t="shared" si="8"/>
        <v>-318780.71999999997</v>
      </c>
      <c r="P64" s="40">
        <f t="shared" si="2"/>
        <v>96.399314285714283</v>
      </c>
      <c r="Q64" s="31">
        <f t="shared" si="9"/>
        <v>-3780.7200000000012</v>
      </c>
      <c r="R64" s="9"/>
    </row>
    <row r="65" spans="1:18" ht="84" hidden="1" outlineLevel="7">
      <c r="A65" s="19" t="s">
        <v>74</v>
      </c>
      <c r="B65" s="22" t="s">
        <v>75</v>
      </c>
      <c r="C65" s="21"/>
      <c r="D65" s="21">
        <v>420000</v>
      </c>
      <c r="E65" s="21">
        <v>420000</v>
      </c>
      <c r="F65" s="21">
        <v>105000</v>
      </c>
      <c r="G65" s="21">
        <v>101219.28</v>
      </c>
      <c r="H65" s="40">
        <f t="shared" si="4"/>
        <v>9.7277247092064992E-2</v>
      </c>
      <c r="I65" s="42">
        <f t="shared" si="11"/>
        <v>0.68077654538979149</v>
      </c>
      <c r="J65" s="40" t="e">
        <f t="shared" si="5"/>
        <v>#DIV/0!</v>
      </c>
      <c r="K65" s="31">
        <f t="shared" si="6"/>
        <v>101219.28</v>
      </c>
      <c r="L65" s="40">
        <f t="shared" si="0"/>
        <v>24.099828571428571</v>
      </c>
      <c r="M65" s="31">
        <f t="shared" si="7"/>
        <v>-318780.71999999997</v>
      </c>
      <c r="N65" s="40">
        <f t="shared" si="1"/>
        <v>24.099828571428571</v>
      </c>
      <c r="O65" s="31">
        <f t="shared" si="8"/>
        <v>-318780.71999999997</v>
      </c>
      <c r="P65" s="40">
        <f t="shared" si="2"/>
        <v>96.399314285714283</v>
      </c>
      <c r="Q65" s="31">
        <f t="shared" si="9"/>
        <v>-3780.7200000000012</v>
      </c>
      <c r="R65" s="10"/>
    </row>
    <row r="66" spans="1:18" ht="60" hidden="1" outlineLevel="4">
      <c r="A66" s="24" t="s">
        <v>76</v>
      </c>
      <c r="B66" s="25" t="s">
        <v>77</v>
      </c>
      <c r="C66" s="26"/>
      <c r="D66" s="26">
        <v>0</v>
      </c>
      <c r="E66" s="26">
        <v>0</v>
      </c>
      <c r="F66" s="26">
        <v>0</v>
      </c>
      <c r="G66" s="26">
        <v>166.91</v>
      </c>
      <c r="H66" s="40">
        <f t="shared" si="4"/>
        <v>1.6040961081857695E-4</v>
      </c>
      <c r="I66" s="42">
        <f t="shared" si="11"/>
        <v>1.1225965368555288E-3</v>
      </c>
      <c r="J66" s="40" t="e">
        <f t="shared" si="5"/>
        <v>#DIV/0!</v>
      </c>
      <c r="K66" s="31">
        <f t="shared" si="6"/>
        <v>166.91</v>
      </c>
      <c r="L66" s="40" t="e">
        <f t="shared" si="0"/>
        <v>#DIV/0!</v>
      </c>
      <c r="M66" s="31">
        <f t="shared" si="7"/>
        <v>166.91</v>
      </c>
      <c r="N66" s="40" t="e">
        <f t="shared" si="1"/>
        <v>#DIV/0!</v>
      </c>
      <c r="O66" s="31">
        <f t="shared" si="8"/>
        <v>166.91</v>
      </c>
      <c r="P66" s="40" t="e">
        <f t="shared" si="2"/>
        <v>#DIV/0!</v>
      </c>
      <c r="Q66" s="31">
        <f t="shared" si="9"/>
        <v>166.91</v>
      </c>
      <c r="R66" s="9"/>
    </row>
    <row r="67" spans="1:18" ht="60" hidden="1" outlineLevel="7">
      <c r="A67" s="19" t="s">
        <v>76</v>
      </c>
      <c r="B67" s="22" t="s">
        <v>77</v>
      </c>
      <c r="C67" s="21"/>
      <c r="D67" s="21">
        <v>0</v>
      </c>
      <c r="E67" s="21">
        <v>0</v>
      </c>
      <c r="F67" s="21">
        <v>0</v>
      </c>
      <c r="G67" s="21">
        <v>166.91</v>
      </c>
      <c r="H67" s="40">
        <f t="shared" si="4"/>
        <v>1.6040961081857695E-4</v>
      </c>
      <c r="I67" s="42">
        <f t="shared" si="11"/>
        <v>1.1225965368555288E-3</v>
      </c>
      <c r="J67" s="40" t="e">
        <f t="shared" si="5"/>
        <v>#DIV/0!</v>
      </c>
      <c r="K67" s="31">
        <f t="shared" si="6"/>
        <v>166.91</v>
      </c>
      <c r="L67" s="40" t="e">
        <f t="shared" si="0"/>
        <v>#DIV/0!</v>
      </c>
      <c r="M67" s="31">
        <f t="shared" si="7"/>
        <v>166.91</v>
      </c>
      <c r="N67" s="40" t="e">
        <f t="shared" si="1"/>
        <v>#DIV/0!</v>
      </c>
      <c r="O67" s="31">
        <f t="shared" si="8"/>
        <v>166.91</v>
      </c>
      <c r="P67" s="40" t="e">
        <f t="shared" si="2"/>
        <v>#DIV/0!</v>
      </c>
      <c r="Q67" s="31">
        <f t="shared" si="9"/>
        <v>166.91</v>
      </c>
      <c r="R67" s="10"/>
    </row>
    <row r="68" spans="1:18" outlineLevel="1">
      <c r="A68" s="24" t="s">
        <v>78</v>
      </c>
      <c r="B68" s="25" t="s">
        <v>79</v>
      </c>
      <c r="C68" s="26">
        <f>C69+C75+C86</f>
        <v>1709860.44</v>
      </c>
      <c r="D68" s="26">
        <f t="shared" ref="D68:G68" si="13">D69+D75+D86</f>
        <v>4350000</v>
      </c>
      <c r="E68" s="26">
        <f t="shared" si="13"/>
        <v>4350000</v>
      </c>
      <c r="F68" s="26">
        <f t="shared" si="13"/>
        <v>202500</v>
      </c>
      <c r="G68" s="26">
        <f t="shared" si="13"/>
        <v>188186.75</v>
      </c>
      <c r="H68" s="40">
        <f t="shared" si="4"/>
        <v>0.18085772768984984</v>
      </c>
      <c r="I68" s="42">
        <f t="shared" si="11"/>
        <v>1.2656988426822673</v>
      </c>
      <c r="J68" s="40">
        <f t="shared" si="5"/>
        <v>11.005971341146417</v>
      </c>
      <c r="K68" s="31">
        <f t="shared" si="6"/>
        <v>-1521673.69</v>
      </c>
      <c r="L68" s="40">
        <f t="shared" si="0"/>
        <v>4.3261321839080455</v>
      </c>
      <c r="M68" s="31">
        <f t="shared" si="7"/>
        <v>-4161813.25</v>
      </c>
      <c r="N68" s="40">
        <f t="shared" si="1"/>
        <v>4.3261321839080455</v>
      </c>
      <c r="O68" s="31">
        <f t="shared" si="8"/>
        <v>-4161813.25</v>
      </c>
      <c r="P68" s="40">
        <f t="shared" si="2"/>
        <v>92.931728395061725</v>
      </c>
      <c r="Q68" s="31">
        <f t="shared" si="9"/>
        <v>-14313.25</v>
      </c>
      <c r="R68" s="9"/>
    </row>
    <row r="69" spans="1:18" outlineLevel="2" collapsed="1">
      <c r="A69" s="24" t="s">
        <v>80</v>
      </c>
      <c r="B69" s="25" t="s">
        <v>81</v>
      </c>
      <c r="C69" s="26">
        <v>207174.62</v>
      </c>
      <c r="D69" s="26">
        <v>1900000</v>
      </c>
      <c r="E69" s="26">
        <v>1900000</v>
      </c>
      <c r="F69" s="26">
        <v>0</v>
      </c>
      <c r="G69" s="26">
        <v>44280.49</v>
      </c>
      <c r="H69" s="40">
        <f t="shared" si="4"/>
        <v>4.255596529720141E-2</v>
      </c>
      <c r="I69" s="42">
        <f t="shared" si="11"/>
        <v>0.29781993124597617</v>
      </c>
      <c r="J69" s="40">
        <f t="shared" si="5"/>
        <v>21.37351090592081</v>
      </c>
      <c r="K69" s="31">
        <f t="shared" si="6"/>
        <v>-162894.13</v>
      </c>
      <c r="L69" s="40">
        <f t="shared" si="0"/>
        <v>2.3305521052631577</v>
      </c>
      <c r="M69" s="31">
        <f t="shared" si="7"/>
        <v>-1855719.51</v>
      </c>
      <c r="N69" s="40">
        <f t="shared" si="1"/>
        <v>2.3305521052631577</v>
      </c>
      <c r="O69" s="31">
        <f t="shared" si="8"/>
        <v>-1855719.51</v>
      </c>
      <c r="P69" s="40">
        <v>0</v>
      </c>
      <c r="Q69" s="31">
        <f t="shared" si="9"/>
        <v>44280.49</v>
      </c>
      <c r="R69" s="9"/>
    </row>
    <row r="70" spans="1:18" ht="60" hidden="1" outlineLevel="3">
      <c r="A70" s="24" t="s">
        <v>82</v>
      </c>
      <c r="B70" s="25" t="s">
        <v>83</v>
      </c>
      <c r="C70" s="26"/>
      <c r="D70" s="26">
        <v>2250000</v>
      </c>
      <c r="E70" s="26">
        <v>2250000</v>
      </c>
      <c r="F70" s="26">
        <v>207000</v>
      </c>
      <c r="G70" s="26">
        <v>207174.62</v>
      </c>
      <c r="H70" s="40">
        <f t="shared" si="4"/>
        <v>0.19910610607924373</v>
      </c>
      <c r="I70" s="42">
        <f t="shared" si="11"/>
        <v>1.393406691848063</v>
      </c>
      <c r="J70" s="40" t="e">
        <f t="shared" si="5"/>
        <v>#DIV/0!</v>
      </c>
      <c r="K70" s="31">
        <f t="shared" si="6"/>
        <v>207174.62</v>
      </c>
      <c r="L70" s="40">
        <f t="shared" si="0"/>
        <v>9.2077608888888882</v>
      </c>
      <c r="M70" s="31">
        <f t="shared" si="7"/>
        <v>-2042825.38</v>
      </c>
      <c r="N70" s="40">
        <f t="shared" si="1"/>
        <v>9.2077608888888882</v>
      </c>
      <c r="O70" s="31">
        <f t="shared" si="8"/>
        <v>-2042825.38</v>
      </c>
      <c r="P70" s="40">
        <f t="shared" si="2"/>
        <v>100.0843574879227</v>
      </c>
      <c r="Q70" s="31">
        <f t="shared" si="9"/>
        <v>174.61999999999534</v>
      </c>
      <c r="R70" s="9"/>
    </row>
    <row r="71" spans="1:18" ht="96" hidden="1" outlineLevel="4">
      <c r="A71" s="24" t="s">
        <v>84</v>
      </c>
      <c r="B71" s="25" t="s">
        <v>85</v>
      </c>
      <c r="C71" s="26"/>
      <c r="D71" s="26">
        <v>2250000</v>
      </c>
      <c r="E71" s="26">
        <v>2250000</v>
      </c>
      <c r="F71" s="26">
        <v>207000</v>
      </c>
      <c r="G71" s="26">
        <v>199111.21</v>
      </c>
      <c r="H71" s="40">
        <f t="shared" si="4"/>
        <v>0.19135672940935802</v>
      </c>
      <c r="I71" s="42">
        <f t="shared" si="11"/>
        <v>1.3391741345342636</v>
      </c>
      <c r="J71" s="40" t="e">
        <f t="shared" si="5"/>
        <v>#DIV/0!</v>
      </c>
      <c r="K71" s="31">
        <f t="shared" si="6"/>
        <v>199111.21</v>
      </c>
      <c r="L71" s="40">
        <f t="shared" ref="L71:L133" si="14">G71/D71*100</f>
        <v>8.8493871111111115</v>
      </c>
      <c r="M71" s="31">
        <f t="shared" si="7"/>
        <v>-2050888.79</v>
      </c>
      <c r="N71" s="40">
        <f t="shared" ref="N71:N133" si="15">G71/E71*100</f>
        <v>8.8493871111111115</v>
      </c>
      <c r="O71" s="31">
        <f t="shared" si="8"/>
        <v>-2050888.79</v>
      </c>
      <c r="P71" s="40">
        <f t="shared" ref="P71:P133" si="16">G71/F71*100</f>
        <v>96.188990338164245</v>
      </c>
      <c r="Q71" s="31">
        <f t="shared" si="9"/>
        <v>-7888.7900000000081</v>
      </c>
      <c r="R71" s="9"/>
    </row>
    <row r="72" spans="1:18" ht="96" hidden="1" outlineLevel="7">
      <c r="A72" s="19" t="s">
        <v>84</v>
      </c>
      <c r="B72" s="22" t="s">
        <v>85</v>
      </c>
      <c r="C72" s="21"/>
      <c r="D72" s="21">
        <v>2250000</v>
      </c>
      <c r="E72" s="21">
        <v>2250000</v>
      </c>
      <c r="F72" s="21">
        <v>207000</v>
      </c>
      <c r="G72" s="21">
        <v>199111.21</v>
      </c>
      <c r="H72" s="40">
        <f t="shared" ref="H72:H134" si="17">G72/G$7*100</f>
        <v>0.19135672940935802</v>
      </c>
      <c r="I72" s="42">
        <f t="shared" si="11"/>
        <v>1.3391741345342636</v>
      </c>
      <c r="J72" s="40" t="e">
        <f t="shared" ref="J72:J134" si="18">G72/C72*100</f>
        <v>#DIV/0!</v>
      </c>
      <c r="K72" s="31">
        <f t="shared" ref="K72:K134" si="19">G72-C72</f>
        <v>199111.21</v>
      </c>
      <c r="L72" s="40">
        <f t="shared" si="14"/>
        <v>8.8493871111111115</v>
      </c>
      <c r="M72" s="31">
        <f t="shared" ref="M72:M134" si="20">G72-D72</f>
        <v>-2050888.79</v>
      </c>
      <c r="N72" s="40">
        <f t="shared" si="15"/>
        <v>8.8493871111111115</v>
      </c>
      <c r="O72" s="31">
        <f t="shared" ref="O72:O134" si="21">G72-E72</f>
        <v>-2050888.79</v>
      </c>
      <c r="P72" s="40">
        <f t="shared" si="16"/>
        <v>96.188990338164245</v>
      </c>
      <c r="Q72" s="31">
        <f t="shared" ref="Q72:Q134" si="22">G72-F72</f>
        <v>-7888.7900000000081</v>
      </c>
      <c r="R72" s="10"/>
    </row>
    <row r="73" spans="1:18" ht="72" hidden="1" outlineLevel="4">
      <c r="A73" s="24" t="s">
        <v>86</v>
      </c>
      <c r="B73" s="25" t="s">
        <v>87</v>
      </c>
      <c r="C73" s="26"/>
      <c r="D73" s="26">
        <v>0</v>
      </c>
      <c r="E73" s="26">
        <v>0</v>
      </c>
      <c r="F73" s="26">
        <v>0</v>
      </c>
      <c r="G73" s="26">
        <v>8063.41</v>
      </c>
      <c r="H73" s="40">
        <f t="shared" si="17"/>
        <v>7.7493766698856961E-3</v>
      </c>
      <c r="I73" s="42">
        <f t="shared" ref="I73:I135" si="23">G73/G$8*100</f>
        <v>5.42325573137993E-2</v>
      </c>
      <c r="J73" s="40" t="e">
        <f t="shared" si="18"/>
        <v>#DIV/0!</v>
      </c>
      <c r="K73" s="31">
        <f t="shared" si="19"/>
        <v>8063.41</v>
      </c>
      <c r="L73" s="40" t="e">
        <f t="shared" si="14"/>
        <v>#DIV/0!</v>
      </c>
      <c r="M73" s="31">
        <f t="shared" si="20"/>
        <v>8063.41</v>
      </c>
      <c r="N73" s="40" t="e">
        <f t="shared" si="15"/>
        <v>#DIV/0!</v>
      </c>
      <c r="O73" s="31">
        <f t="shared" si="21"/>
        <v>8063.41</v>
      </c>
      <c r="P73" s="40" t="e">
        <f t="shared" si="16"/>
        <v>#DIV/0!</v>
      </c>
      <c r="Q73" s="31">
        <f t="shared" si="22"/>
        <v>8063.41</v>
      </c>
      <c r="R73" s="9"/>
    </row>
    <row r="74" spans="1:18" ht="72" hidden="1" outlineLevel="7">
      <c r="A74" s="19" t="s">
        <v>86</v>
      </c>
      <c r="B74" s="22" t="s">
        <v>87</v>
      </c>
      <c r="C74" s="21"/>
      <c r="D74" s="21">
        <v>0</v>
      </c>
      <c r="E74" s="21">
        <v>0</v>
      </c>
      <c r="F74" s="21">
        <v>0</v>
      </c>
      <c r="G74" s="21">
        <v>8063.41</v>
      </c>
      <c r="H74" s="40">
        <f t="shared" si="17"/>
        <v>7.7493766698856961E-3</v>
      </c>
      <c r="I74" s="42">
        <f t="shared" si="23"/>
        <v>5.42325573137993E-2</v>
      </c>
      <c r="J74" s="40" t="e">
        <f t="shared" si="18"/>
        <v>#DIV/0!</v>
      </c>
      <c r="K74" s="31">
        <f t="shared" si="19"/>
        <v>8063.41</v>
      </c>
      <c r="L74" s="40" t="e">
        <f t="shared" si="14"/>
        <v>#DIV/0!</v>
      </c>
      <c r="M74" s="31">
        <f t="shared" si="20"/>
        <v>8063.41</v>
      </c>
      <c r="N74" s="40" t="e">
        <f t="shared" si="15"/>
        <v>#DIV/0!</v>
      </c>
      <c r="O74" s="31">
        <f t="shared" si="21"/>
        <v>8063.41</v>
      </c>
      <c r="P74" s="40" t="e">
        <f t="shared" si="16"/>
        <v>#DIV/0!</v>
      </c>
      <c r="Q74" s="31">
        <f t="shared" si="22"/>
        <v>8063.41</v>
      </c>
      <c r="R74" s="10"/>
    </row>
    <row r="75" spans="1:18" outlineLevel="2">
      <c r="A75" s="24" t="s">
        <v>88</v>
      </c>
      <c r="B75" s="25" t="s">
        <v>89</v>
      </c>
      <c r="C75" s="26">
        <f>C76+C81</f>
        <v>1154440.8800000001</v>
      </c>
      <c r="D75" s="26">
        <f t="shared" ref="D75:G75" si="24">D76+D81</f>
        <v>0</v>
      </c>
      <c r="E75" s="26">
        <f t="shared" si="24"/>
        <v>0</v>
      </c>
      <c r="F75" s="26">
        <f t="shared" si="24"/>
        <v>0</v>
      </c>
      <c r="G75" s="26">
        <f t="shared" si="24"/>
        <v>0</v>
      </c>
      <c r="H75" s="40">
        <f t="shared" si="17"/>
        <v>0</v>
      </c>
      <c r="I75" s="42">
        <f t="shared" si="23"/>
        <v>0</v>
      </c>
      <c r="J75" s="40">
        <f t="shared" si="18"/>
        <v>0</v>
      </c>
      <c r="K75" s="31">
        <f t="shared" si="19"/>
        <v>-1154440.8800000001</v>
      </c>
      <c r="L75" s="40">
        <v>0</v>
      </c>
      <c r="M75" s="31">
        <f t="shared" si="20"/>
        <v>0</v>
      </c>
      <c r="N75" s="40">
        <v>0</v>
      </c>
      <c r="O75" s="31">
        <f t="shared" si="21"/>
        <v>0</v>
      </c>
      <c r="P75" s="40">
        <v>0</v>
      </c>
      <c r="Q75" s="31">
        <f t="shared" si="22"/>
        <v>0</v>
      </c>
      <c r="R75" s="9"/>
    </row>
    <row r="76" spans="1:18" outlineLevel="3" collapsed="1">
      <c r="A76" s="24" t="s">
        <v>90</v>
      </c>
      <c r="B76" s="25" t="s">
        <v>91</v>
      </c>
      <c r="C76" s="26">
        <v>500591.21</v>
      </c>
      <c r="D76" s="26">
        <v>0</v>
      </c>
      <c r="E76" s="26">
        <v>0</v>
      </c>
      <c r="F76" s="26">
        <v>0</v>
      </c>
      <c r="G76" s="26">
        <v>0</v>
      </c>
      <c r="H76" s="40">
        <f t="shared" si="17"/>
        <v>0</v>
      </c>
      <c r="I76" s="42">
        <f t="shared" si="23"/>
        <v>0</v>
      </c>
      <c r="J76" s="40">
        <f t="shared" si="18"/>
        <v>0</v>
      </c>
      <c r="K76" s="31">
        <f t="shared" si="19"/>
        <v>-500591.21</v>
      </c>
      <c r="L76" s="40">
        <v>0</v>
      </c>
      <c r="M76" s="31">
        <f t="shared" si="20"/>
        <v>0</v>
      </c>
      <c r="N76" s="40">
        <v>0</v>
      </c>
      <c r="O76" s="31">
        <f t="shared" si="21"/>
        <v>0</v>
      </c>
      <c r="P76" s="40">
        <v>0</v>
      </c>
      <c r="Q76" s="31">
        <f t="shared" si="22"/>
        <v>0</v>
      </c>
      <c r="R76" s="9"/>
    </row>
    <row r="77" spans="1:18" ht="48" hidden="1" outlineLevel="4">
      <c r="A77" s="24" t="s">
        <v>92</v>
      </c>
      <c r="B77" s="25" t="s">
        <v>93</v>
      </c>
      <c r="C77" s="26"/>
      <c r="D77" s="26">
        <v>1010000</v>
      </c>
      <c r="E77" s="26">
        <v>1010000</v>
      </c>
      <c r="F77" s="26">
        <v>500500</v>
      </c>
      <c r="G77" s="26">
        <v>500598.35</v>
      </c>
      <c r="H77" s="40">
        <f t="shared" si="17"/>
        <v>0.48110230962747447</v>
      </c>
      <c r="I77" s="42">
        <f t="shared" si="23"/>
        <v>3.3669041643136541</v>
      </c>
      <c r="J77" s="40" t="e">
        <f t="shared" si="18"/>
        <v>#DIV/0!</v>
      </c>
      <c r="K77" s="31">
        <f t="shared" si="19"/>
        <v>500598.35</v>
      </c>
      <c r="L77" s="40">
        <f t="shared" si="14"/>
        <v>49.564193069306924</v>
      </c>
      <c r="M77" s="31">
        <f t="shared" si="20"/>
        <v>-509401.65</v>
      </c>
      <c r="N77" s="40">
        <f t="shared" si="15"/>
        <v>49.564193069306924</v>
      </c>
      <c r="O77" s="31">
        <f t="shared" si="21"/>
        <v>-509401.65</v>
      </c>
      <c r="P77" s="40">
        <f t="shared" si="16"/>
        <v>100.01965034965035</v>
      </c>
      <c r="Q77" s="31">
        <f t="shared" si="22"/>
        <v>98.349999999976717</v>
      </c>
      <c r="R77" s="9"/>
    </row>
    <row r="78" spans="1:18" ht="48" hidden="1" outlineLevel="7">
      <c r="A78" s="19" t="s">
        <v>92</v>
      </c>
      <c r="B78" s="22" t="s">
        <v>93</v>
      </c>
      <c r="C78" s="21"/>
      <c r="D78" s="21">
        <v>1010000</v>
      </c>
      <c r="E78" s="21">
        <v>1010000</v>
      </c>
      <c r="F78" s="21">
        <v>500500</v>
      </c>
      <c r="G78" s="21">
        <v>500598.35</v>
      </c>
      <c r="H78" s="40">
        <f t="shared" si="17"/>
        <v>0.48110230962747447</v>
      </c>
      <c r="I78" s="42">
        <f t="shared" si="23"/>
        <v>3.3669041643136541</v>
      </c>
      <c r="J78" s="40" t="e">
        <f t="shared" si="18"/>
        <v>#DIV/0!</v>
      </c>
      <c r="K78" s="31">
        <f t="shared" si="19"/>
        <v>500598.35</v>
      </c>
      <c r="L78" s="40">
        <f t="shared" si="14"/>
        <v>49.564193069306924</v>
      </c>
      <c r="M78" s="31">
        <f t="shared" si="20"/>
        <v>-509401.65</v>
      </c>
      <c r="N78" s="40">
        <f t="shared" si="15"/>
        <v>49.564193069306924</v>
      </c>
      <c r="O78" s="31">
        <f t="shared" si="21"/>
        <v>-509401.65</v>
      </c>
      <c r="P78" s="40">
        <f t="shared" si="16"/>
        <v>100.01965034965035</v>
      </c>
      <c r="Q78" s="31">
        <f t="shared" si="22"/>
        <v>98.349999999976717</v>
      </c>
      <c r="R78" s="10"/>
    </row>
    <row r="79" spans="1:18" ht="24" hidden="1" outlineLevel="4">
      <c r="A79" s="24" t="s">
        <v>94</v>
      </c>
      <c r="B79" s="25" t="s">
        <v>95</v>
      </c>
      <c r="C79" s="26"/>
      <c r="D79" s="26">
        <v>0</v>
      </c>
      <c r="E79" s="26">
        <v>0</v>
      </c>
      <c r="F79" s="26">
        <v>0</v>
      </c>
      <c r="G79" s="26">
        <v>-7.14</v>
      </c>
      <c r="H79" s="40">
        <f t="shared" si="17"/>
        <v>-6.8619293106742511E-6</v>
      </c>
      <c r="I79" s="42">
        <f t="shared" si="23"/>
        <v>-4.8021923630390493E-5</v>
      </c>
      <c r="J79" s="40" t="e">
        <f t="shared" si="18"/>
        <v>#DIV/0!</v>
      </c>
      <c r="K79" s="31">
        <f t="shared" si="19"/>
        <v>-7.14</v>
      </c>
      <c r="L79" s="40" t="e">
        <f t="shared" si="14"/>
        <v>#DIV/0!</v>
      </c>
      <c r="M79" s="31">
        <f t="shared" si="20"/>
        <v>-7.14</v>
      </c>
      <c r="N79" s="40" t="e">
        <f t="shared" si="15"/>
        <v>#DIV/0!</v>
      </c>
      <c r="O79" s="31">
        <f t="shared" si="21"/>
        <v>-7.14</v>
      </c>
      <c r="P79" s="40" t="e">
        <f t="shared" si="16"/>
        <v>#DIV/0!</v>
      </c>
      <c r="Q79" s="31">
        <f t="shared" si="22"/>
        <v>-7.14</v>
      </c>
      <c r="R79" s="9"/>
    </row>
    <row r="80" spans="1:18" ht="24" hidden="1" outlineLevel="7">
      <c r="A80" s="19" t="s">
        <v>94</v>
      </c>
      <c r="B80" s="22" t="s">
        <v>95</v>
      </c>
      <c r="C80" s="21"/>
      <c r="D80" s="21">
        <v>0</v>
      </c>
      <c r="E80" s="21">
        <v>0</v>
      </c>
      <c r="F80" s="21">
        <v>0</v>
      </c>
      <c r="G80" s="21">
        <v>-7.14</v>
      </c>
      <c r="H80" s="40">
        <f t="shared" si="17"/>
        <v>-6.8619293106742511E-6</v>
      </c>
      <c r="I80" s="42">
        <f t="shared" si="23"/>
        <v>-4.8021923630390493E-5</v>
      </c>
      <c r="J80" s="40" t="e">
        <f t="shared" si="18"/>
        <v>#DIV/0!</v>
      </c>
      <c r="K80" s="31">
        <f t="shared" si="19"/>
        <v>-7.14</v>
      </c>
      <c r="L80" s="40" t="e">
        <f t="shared" si="14"/>
        <v>#DIV/0!</v>
      </c>
      <c r="M80" s="31">
        <f t="shared" si="20"/>
        <v>-7.14</v>
      </c>
      <c r="N80" s="40" t="e">
        <f t="shared" si="15"/>
        <v>#DIV/0!</v>
      </c>
      <c r="O80" s="31">
        <f t="shared" si="21"/>
        <v>-7.14</v>
      </c>
      <c r="P80" s="40" t="e">
        <f t="shared" si="16"/>
        <v>#DIV/0!</v>
      </c>
      <c r="Q80" s="31">
        <f t="shared" si="22"/>
        <v>-7.14</v>
      </c>
      <c r="R80" s="10"/>
    </row>
    <row r="81" spans="1:18" outlineLevel="3" collapsed="1">
      <c r="A81" s="24" t="s">
        <v>96</v>
      </c>
      <c r="B81" s="25" t="s">
        <v>97</v>
      </c>
      <c r="C81" s="26">
        <v>653849.67000000004</v>
      </c>
      <c r="D81" s="26">
        <v>0</v>
      </c>
      <c r="E81" s="26">
        <v>0</v>
      </c>
      <c r="F81" s="26">
        <v>0</v>
      </c>
      <c r="G81" s="26">
        <v>0</v>
      </c>
      <c r="H81" s="40">
        <f t="shared" si="17"/>
        <v>0</v>
      </c>
      <c r="I81" s="42">
        <f t="shared" si="23"/>
        <v>0</v>
      </c>
      <c r="J81" s="40">
        <f t="shared" si="18"/>
        <v>0</v>
      </c>
      <c r="K81" s="31">
        <f t="shared" si="19"/>
        <v>-653849.67000000004</v>
      </c>
      <c r="L81" s="40">
        <v>0</v>
      </c>
      <c r="M81" s="31">
        <f t="shared" si="20"/>
        <v>0</v>
      </c>
      <c r="N81" s="40">
        <v>0</v>
      </c>
      <c r="O81" s="31">
        <f t="shared" si="21"/>
        <v>0</v>
      </c>
      <c r="P81" s="40">
        <v>0</v>
      </c>
      <c r="Q81" s="31">
        <f t="shared" si="22"/>
        <v>0</v>
      </c>
      <c r="R81" s="9"/>
    </row>
    <row r="82" spans="1:18" ht="48" hidden="1" outlineLevel="4">
      <c r="A82" s="24" t="s">
        <v>98</v>
      </c>
      <c r="B82" s="25" t="s">
        <v>99</v>
      </c>
      <c r="C82" s="26"/>
      <c r="D82" s="26">
        <v>9740000</v>
      </c>
      <c r="E82" s="26">
        <v>9740000</v>
      </c>
      <c r="F82" s="26">
        <v>630000</v>
      </c>
      <c r="G82" s="26">
        <v>629380.9</v>
      </c>
      <c r="H82" s="40">
        <f t="shared" si="17"/>
        <v>0.60486936208522979</v>
      </c>
      <c r="I82" s="42">
        <f t="shared" si="23"/>
        <v>4.2330646378468391</v>
      </c>
      <c r="J82" s="40" t="e">
        <f t="shared" si="18"/>
        <v>#DIV/0!</v>
      </c>
      <c r="K82" s="31">
        <f t="shared" si="19"/>
        <v>629380.9</v>
      </c>
      <c r="L82" s="40">
        <f t="shared" si="14"/>
        <v>6.461816221765913</v>
      </c>
      <c r="M82" s="31">
        <f t="shared" si="20"/>
        <v>-9110619.0999999996</v>
      </c>
      <c r="N82" s="40">
        <f t="shared" si="15"/>
        <v>6.461816221765913</v>
      </c>
      <c r="O82" s="31">
        <f t="shared" si="21"/>
        <v>-9110619.0999999996</v>
      </c>
      <c r="P82" s="40">
        <f t="shared" si="16"/>
        <v>99.90173015873016</v>
      </c>
      <c r="Q82" s="31">
        <f t="shared" si="22"/>
        <v>-619.09999999997672</v>
      </c>
      <c r="R82" s="9"/>
    </row>
    <row r="83" spans="1:18" ht="48" hidden="1" outlineLevel="7">
      <c r="A83" s="19" t="s">
        <v>98</v>
      </c>
      <c r="B83" s="22" t="s">
        <v>99</v>
      </c>
      <c r="C83" s="21"/>
      <c r="D83" s="21">
        <v>9740000</v>
      </c>
      <c r="E83" s="21">
        <v>9740000</v>
      </c>
      <c r="F83" s="21">
        <v>630000</v>
      </c>
      <c r="G83" s="21">
        <v>629380.9</v>
      </c>
      <c r="H83" s="40">
        <f t="shared" si="17"/>
        <v>0.60486936208522979</v>
      </c>
      <c r="I83" s="42">
        <f t="shared" si="23"/>
        <v>4.2330646378468391</v>
      </c>
      <c r="J83" s="40" t="e">
        <f t="shared" si="18"/>
        <v>#DIV/0!</v>
      </c>
      <c r="K83" s="31">
        <f t="shared" si="19"/>
        <v>629380.9</v>
      </c>
      <c r="L83" s="40">
        <f t="shared" si="14"/>
        <v>6.461816221765913</v>
      </c>
      <c r="M83" s="31">
        <f t="shared" si="20"/>
        <v>-9110619.0999999996</v>
      </c>
      <c r="N83" s="40">
        <f t="shared" si="15"/>
        <v>6.461816221765913</v>
      </c>
      <c r="O83" s="31">
        <f t="shared" si="21"/>
        <v>-9110619.0999999996</v>
      </c>
      <c r="P83" s="40">
        <f t="shared" si="16"/>
        <v>99.90173015873016</v>
      </c>
      <c r="Q83" s="31">
        <f t="shared" si="22"/>
        <v>-619.09999999997672</v>
      </c>
      <c r="R83" s="10"/>
    </row>
    <row r="84" spans="1:18" ht="24" hidden="1" outlineLevel="4">
      <c r="A84" s="24" t="s">
        <v>100</v>
      </c>
      <c r="B84" s="25" t="s">
        <v>101</v>
      </c>
      <c r="C84" s="26"/>
      <c r="D84" s="26">
        <v>0</v>
      </c>
      <c r="E84" s="26">
        <v>0</v>
      </c>
      <c r="F84" s="26">
        <v>0</v>
      </c>
      <c r="G84" s="26">
        <v>24468.77</v>
      </c>
      <c r="H84" s="40">
        <f t="shared" si="17"/>
        <v>2.3515822137135409E-2</v>
      </c>
      <c r="I84" s="42">
        <f t="shared" si="23"/>
        <v>0.16457106502375207</v>
      </c>
      <c r="J84" s="40" t="e">
        <f t="shared" si="18"/>
        <v>#DIV/0!</v>
      </c>
      <c r="K84" s="31">
        <f t="shared" si="19"/>
        <v>24468.77</v>
      </c>
      <c r="L84" s="40" t="e">
        <f t="shared" si="14"/>
        <v>#DIV/0!</v>
      </c>
      <c r="M84" s="31">
        <f t="shared" si="20"/>
        <v>24468.77</v>
      </c>
      <c r="N84" s="40" t="e">
        <f t="shared" si="15"/>
        <v>#DIV/0!</v>
      </c>
      <c r="O84" s="31">
        <f t="shared" si="21"/>
        <v>24468.77</v>
      </c>
      <c r="P84" s="40" t="e">
        <f t="shared" si="16"/>
        <v>#DIV/0!</v>
      </c>
      <c r="Q84" s="31">
        <f t="shared" si="22"/>
        <v>24468.77</v>
      </c>
      <c r="R84" s="9"/>
    </row>
    <row r="85" spans="1:18" ht="24" hidden="1" outlineLevel="7">
      <c r="A85" s="19" t="s">
        <v>100</v>
      </c>
      <c r="B85" s="22" t="s">
        <v>101</v>
      </c>
      <c r="C85" s="21"/>
      <c r="D85" s="21">
        <v>0</v>
      </c>
      <c r="E85" s="21">
        <v>0</v>
      </c>
      <c r="F85" s="21">
        <v>0</v>
      </c>
      <c r="G85" s="21">
        <v>24468.77</v>
      </c>
      <c r="H85" s="40">
        <f t="shared" si="17"/>
        <v>2.3515822137135409E-2</v>
      </c>
      <c r="I85" s="42">
        <f t="shared" si="23"/>
        <v>0.16457106502375207</v>
      </c>
      <c r="J85" s="40" t="e">
        <f t="shared" si="18"/>
        <v>#DIV/0!</v>
      </c>
      <c r="K85" s="31">
        <f t="shared" si="19"/>
        <v>24468.77</v>
      </c>
      <c r="L85" s="40" t="e">
        <f t="shared" si="14"/>
        <v>#DIV/0!</v>
      </c>
      <c r="M85" s="31">
        <f t="shared" si="20"/>
        <v>24468.77</v>
      </c>
      <c r="N85" s="40" t="e">
        <f t="shared" si="15"/>
        <v>#DIV/0!</v>
      </c>
      <c r="O85" s="31">
        <f t="shared" si="21"/>
        <v>24468.77</v>
      </c>
      <c r="P85" s="40" t="e">
        <f t="shared" si="16"/>
        <v>#DIV/0!</v>
      </c>
      <c r="Q85" s="31">
        <f t="shared" si="22"/>
        <v>24468.77</v>
      </c>
      <c r="R85" s="10"/>
    </row>
    <row r="86" spans="1:18" outlineLevel="2">
      <c r="A86" s="24" t="s">
        <v>102</v>
      </c>
      <c r="B86" s="25" t="s">
        <v>103</v>
      </c>
      <c r="C86" s="26">
        <f>C87+C91</f>
        <v>348244.94</v>
      </c>
      <c r="D86" s="26">
        <f t="shared" ref="D86:G86" si="25">D87+D91</f>
        <v>2450000</v>
      </c>
      <c r="E86" s="26">
        <f t="shared" si="25"/>
        <v>2450000</v>
      </c>
      <c r="F86" s="26">
        <f t="shared" si="25"/>
        <v>202500</v>
      </c>
      <c r="G86" s="26">
        <f t="shared" si="25"/>
        <v>143906.26</v>
      </c>
      <c r="H86" s="40">
        <f t="shared" si="17"/>
        <v>0.13830176239264841</v>
      </c>
      <c r="I86" s="42">
        <f t="shared" si="23"/>
        <v>0.96787891143629101</v>
      </c>
      <c r="J86" s="40">
        <f t="shared" si="18"/>
        <v>41.323288143109849</v>
      </c>
      <c r="K86" s="31">
        <f t="shared" si="19"/>
        <v>-204338.68</v>
      </c>
      <c r="L86" s="40">
        <f t="shared" si="14"/>
        <v>5.8737248979591845</v>
      </c>
      <c r="M86" s="31">
        <f t="shared" si="20"/>
        <v>-2306093.7400000002</v>
      </c>
      <c r="N86" s="40">
        <f t="shared" si="15"/>
        <v>5.8737248979591845</v>
      </c>
      <c r="O86" s="31">
        <f t="shared" si="21"/>
        <v>-2306093.7400000002</v>
      </c>
      <c r="P86" s="40">
        <f t="shared" si="16"/>
        <v>71.064819753086425</v>
      </c>
      <c r="Q86" s="31">
        <f t="shared" si="22"/>
        <v>-58593.739999999991</v>
      </c>
      <c r="R86" s="9"/>
    </row>
    <row r="87" spans="1:18" outlineLevel="3" collapsed="1">
      <c r="A87" s="24" t="s">
        <v>104</v>
      </c>
      <c r="B87" s="25" t="s">
        <v>105</v>
      </c>
      <c r="C87" s="26">
        <v>158991.51999999999</v>
      </c>
      <c r="D87" s="26">
        <v>810000</v>
      </c>
      <c r="E87" s="26">
        <v>810000</v>
      </c>
      <c r="F87" s="26">
        <v>202500</v>
      </c>
      <c r="G87" s="26">
        <v>117479.56</v>
      </c>
      <c r="H87" s="40">
        <f t="shared" si="17"/>
        <v>0.11290426276878353</v>
      </c>
      <c r="I87" s="42">
        <f t="shared" si="23"/>
        <v>0.79013927989522081</v>
      </c>
      <c r="J87" s="40">
        <f t="shared" si="18"/>
        <v>73.89045654761965</v>
      </c>
      <c r="K87" s="31">
        <f t="shared" si="19"/>
        <v>-41511.959999999992</v>
      </c>
      <c r="L87" s="40">
        <f t="shared" si="14"/>
        <v>14.50364938271605</v>
      </c>
      <c r="M87" s="31">
        <f t="shared" si="20"/>
        <v>-692520.44</v>
      </c>
      <c r="N87" s="40">
        <f t="shared" si="15"/>
        <v>14.50364938271605</v>
      </c>
      <c r="O87" s="31">
        <f t="shared" si="21"/>
        <v>-692520.44</v>
      </c>
      <c r="P87" s="40">
        <f t="shared" si="16"/>
        <v>58.014597530864201</v>
      </c>
      <c r="Q87" s="31">
        <f t="shared" si="22"/>
        <v>-85020.44</v>
      </c>
      <c r="R87" s="9"/>
    </row>
    <row r="88" spans="1:18" ht="48" hidden="1" outlineLevel="4">
      <c r="A88" s="24" t="s">
        <v>106</v>
      </c>
      <c r="B88" s="25" t="s">
        <v>107</v>
      </c>
      <c r="C88" s="26"/>
      <c r="D88" s="26">
        <v>816000</v>
      </c>
      <c r="E88" s="26">
        <v>816000</v>
      </c>
      <c r="F88" s="26">
        <v>204000</v>
      </c>
      <c r="G88" s="26">
        <v>158991.51999999999</v>
      </c>
      <c r="H88" s="40">
        <f t="shared" si="17"/>
        <v>0.15279951978104364</v>
      </c>
      <c r="I88" s="42">
        <f t="shared" si="23"/>
        <v>1.0693387438823112</v>
      </c>
      <c r="J88" s="40" t="e">
        <f t="shared" si="18"/>
        <v>#DIV/0!</v>
      </c>
      <c r="K88" s="31">
        <f t="shared" si="19"/>
        <v>158991.51999999999</v>
      </c>
      <c r="L88" s="40">
        <f t="shared" si="14"/>
        <v>19.484254901960782</v>
      </c>
      <c r="M88" s="31">
        <f t="shared" si="20"/>
        <v>-657008.48</v>
      </c>
      <c r="N88" s="40">
        <f t="shared" si="15"/>
        <v>19.484254901960782</v>
      </c>
      <c r="O88" s="31">
        <f t="shared" si="21"/>
        <v>-657008.48</v>
      </c>
      <c r="P88" s="40">
        <f t="shared" si="16"/>
        <v>77.937019607843126</v>
      </c>
      <c r="Q88" s="31">
        <f t="shared" si="22"/>
        <v>-45008.48000000001</v>
      </c>
      <c r="R88" s="9"/>
    </row>
    <row r="89" spans="1:18" ht="84" hidden="1" outlineLevel="5">
      <c r="A89" s="24" t="s">
        <v>108</v>
      </c>
      <c r="B89" s="25" t="s">
        <v>109</v>
      </c>
      <c r="C89" s="26"/>
      <c r="D89" s="26">
        <v>816000</v>
      </c>
      <c r="E89" s="26">
        <v>816000</v>
      </c>
      <c r="F89" s="26">
        <v>204000</v>
      </c>
      <c r="G89" s="26">
        <v>158991.51999999999</v>
      </c>
      <c r="H89" s="40">
        <f t="shared" si="17"/>
        <v>0.15279951978104364</v>
      </c>
      <c r="I89" s="42">
        <f t="shared" si="23"/>
        <v>1.0693387438823112</v>
      </c>
      <c r="J89" s="40" t="e">
        <f t="shared" si="18"/>
        <v>#DIV/0!</v>
      </c>
      <c r="K89" s="31">
        <f t="shared" si="19"/>
        <v>158991.51999999999</v>
      </c>
      <c r="L89" s="40">
        <f t="shared" si="14"/>
        <v>19.484254901960782</v>
      </c>
      <c r="M89" s="31">
        <f t="shared" si="20"/>
        <v>-657008.48</v>
      </c>
      <c r="N89" s="40">
        <f t="shared" si="15"/>
        <v>19.484254901960782</v>
      </c>
      <c r="O89" s="31">
        <f t="shared" si="21"/>
        <v>-657008.48</v>
      </c>
      <c r="P89" s="40">
        <f t="shared" si="16"/>
        <v>77.937019607843126</v>
      </c>
      <c r="Q89" s="31">
        <f t="shared" si="22"/>
        <v>-45008.48000000001</v>
      </c>
      <c r="R89" s="9"/>
    </row>
    <row r="90" spans="1:18" ht="84" hidden="1" outlineLevel="7">
      <c r="A90" s="19" t="s">
        <v>108</v>
      </c>
      <c r="B90" s="22" t="s">
        <v>109</v>
      </c>
      <c r="C90" s="21"/>
      <c r="D90" s="21">
        <v>816000</v>
      </c>
      <c r="E90" s="21">
        <v>816000</v>
      </c>
      <c r="F90" s="21">
        <v>204000</v>
      </c>
      <c r="G90" s="21">
        <v>158991.51999999999</v>
      </c>
      <c r="H90" s="40">
        <f t="shared" si="17"/>
        <v>0.15279951978104364</v>
      </c>
      <c r="I90" s="42">
        <f t="shared" si="23"/>
        <v>1.0693387438823112</v>
      </c>
      <c r="J90" s="40" t="e">
        <f t="shared" si="18"/>
        <v>#DIV/0!</v>
      </c>
      <c r="K90" s="31">
        <f t="shared" si="19"/>
        <v>158991.51999999999</v>
      </c>
      <c r="L90" s="40">
        <f t="shared" si="14"/>
        <v>19.484254901960782</v>
      </c>
      <c r="M90" s="31">
        <f t="shared" si="20"/>
        <v>-657008.48</v>
      </c>
      <c r="N90" s="40">
        <f t="shared" si="15"/>
        <v>19.484254901960782</v>
      </c>
      <c r="O90" s="31">
        <f t="shared" si="21"/>
        <v>-657008.48</v>
      </c>
      <c r="P90" s="40">
        <f t="shared" si="16"/>
        <v>77.937019607843126</v>
      </c>
      <c r="Q90" s="31">
        <f t="shared" si="22"/>
        <v>-45008.48000000001</v>
      </c>
      <c r="R90" s="10"/>
    </row>
    <row r="91" spans="1:18" outlineLevel="3" collapsed="1">
      <c r="A91" s="24" t="s">
        <v>110</v>
      </c>
      <c r="B91" s="25" t="s">
        <v>111</v>
      </c>
      <c r="C91" s="26">
        <v>189253.42</v>
      </c>
      <c r="D91" s="26">
        <v>1640000</v>
      </c>
      <c r="E91" s="26">
        <v>1640000</v>
      </c>
      <c r="F91" s="26">
        <v>0</v>
      </c>
      <c r="G91" s="26">
        <v>26426.7</v>
      </c>
      <c r="H91" s="40">
        <f t="shared" si="17"/>
        <v>2.5397499623864884E-2</v>
      </c>
      <c r="I91" s="42">
        <f t="shared" si="23"/>
        <v>0.17773963154107009</v>
      </c>
      <c r="J91" s="40">
        <f t="shared" si="18"/>
        <v>13.963657829803022</v>
      </c>
      <c r="K91" s="31">
        <f t="shared" si="19"/>
        <v>-162826.72</v>
      </c>
      <c r="L91" s="40">
        <f t="shared" si="14"/>
        <v>1.6113841463414633</v>
      </c>
      <c r="M91" s="31">
        <f t="shared" si="20"/>
        <v>-1613573.3</v>
      </c>
      <c r="N91" s="40">
        <f t="shared" si="15"/>
        <v>1.6113841463414633</v>
      </c>
      <c r="O91" s="31">
        <f t="shared" si="21"/>
        <v>-1613573.3</v>
      </c>
      <c r="P91" s="40">
        <v>0</v>
      </c>
      <c r="Q91" s="31">
        <f t="shared" si="22"/>
        <v>26426.7</v>
      </c>
      <c r="R91" s="9"/>
    </row>
    <row r="92" spans="1:18" ht="48" hidden="1" outlineLevel="4">
      <c r="A92" s="24" t="s">
        <v>112</v>
      </c>
      <c r="B92" s="25" t="s">
        <v>113</v>
      </c>
      <c r="C92" s="26"/>
      <c r="D92" s="26">
        <v>1464000</v>
      </c>
      <c r="E92" s="26">
        <v>1464000</v>
      </c>
      <c r="F92" s="26">
        <v>144000</v>
      </c>
      <c r="G92" s="26">
        <v>189253.42</v>
      </c>
      <c r="H92" s="40">
        <f t="shared" si="17"/>
        <v>0.1818828557203564</v>
      </c>
      <c r="I92" s="42">
        <f t="shared" si="23"/>
        <v>1.2728730086877054</v>
      </c>
      <c r="J92" s="40" t="e">
        <f t="shared" si="18"/>
        <v>#DIV/0!</v>
      </c>
      <c r="K92" s="31">
        <f t="shared" si="19"/>
        <v>189253.42</v>
      </c>
      <c r="L92" s="40">
        <f t="shared" si="14"/>
        <v>12.927146174863388</v>
      </c>
      <c r="M92" s="31">
        <f t="shared" si="20"/>
        <v>-1274746.58</v>
      </c>
      <c r="N92" s="40">
        <f t="shared" si="15"/>
        <v>12.927146174863388</v>
      </c>
      <c r="O92" s="31">
        <f t="shared" si="21"/>
        <v>-1274746.58</v>
      </c>
      <c r="P92" s="40">
        <f t="shared" si="16"/>
        <v>131.42598611111111</v>
      </c>
      <c r="Q92" s="31">
        <f t="shared" si="22"/>
        <v>45253.420000000013</v>
      </c>
      <c r="R92" s="9"/>
    </row>
    <row r="93" spans="1:18" ht="84" hidden="1" outlineLevel="5">
      <c r="A93" s="24" t="s">
        <v>114</v>
      </c>
      <c r="B93" s="25" t="s">
        <v>115</v>
      </c>
      <c r="C93" s="26"/>
      <c r="D93" s="26">
        <v>1464000</v>
      </c>
      <c r="E93" s="26">
        <v>1464000</v>
      </c>
      <c r="F93" s="26">
        <v>144000</v>
      </c>
      <c r="G93" s="26">
        <v>181420.33</v>
      </c>
      <c r="H93" s="40">
        <f t="shared" si="17"/>
        <v>0.17435482912873881</v>
      </c>
      <c r="I93" s="42">
        <f t="shared" si="23"/>
        <v>1.2201895283277646</v>
      </c>
      <c r="J93" s="40" t="e">
        <f t="shared" si="18"/>
        <v>#DIV/0!</v>
      </c>
      <c r="K93" s="31">
        <f t="shared" si="19"/>
        <v>181420.33</v>
      </c>
      <c r="L93" s="40">
        <f t="shared" si="14"/>
        <v>12.392099043715845</v>
      </c>
      <c r="M93" s="31">
        <f t="shared" si="20"/>
        <v>-1282579.67</v>
      </c>
      <c r="N93" s="40">
        <f t="shared" si="15"/>
        <v>12.392099043715845</v>
      </c>
      <c r="O93" s="31">
        <f t="shared" si="21"/>
        <v>-1282579.67</v>
      </c>
      <c r="P93" s="40">
        <f t="shared" si="16"/>
        <v>125.98634027777777</v>
      </c>
      <c r="Q93" s="31">
        <f t="shared" si="22"/>
        <v>37420.329999999987</v>
      </c>
      <c r="R93" s="9"/>
    </row>
    <row r="94" spans="1:18" ht="84" hidden="1" outlineLevel="7">
      <c r="A94" s="19" t="s">
        <v>114</v>
      </c>
      <c r="B94" s="22" t="s">
        <v>115</v>
      </c>
      <c r="C94" s="21"/>
      <c r="D94" s="21">
        <v>1464000</v>
      </c>
      <c r="E94" s="21">
        <v>1464000</v>
      </c>
      <c r="F94" s="21">
        <v>144000</v>
      </c>
      <c r="G94" s="21">
        <v>181420.33</v>
      </c>
      <c r="H94" s="40">
        <f t="shared" si="17"/>
        <v>0.17435482912873881</v>
      </c>
      <c r="I94" s="42">
        <f t="shared" si="23"/>
        <v>1.2201895283277646</v>
      </c>
      <c r="J94" s="40" t="e">
        <f t="shared" si="18"/>
        <v>#DIV/0!</v>
      </c>
      <c r="K94" s="31">
        <f t="shared" si="19"/>
        <v>181420.33</v>
      </c>
      <c r="L94" s="40">
        <f t="shared" si="14"/>
        <v>12.392099043715845</v>
      </c>
      <c r="M94" s="31">
        <f t="shared" si="20"/>
        <v>-1282579.67</v>
      </c>
      <c r="N94" s="40">
        <f t="shared" si="15"/>
        <v>12.392099043715845</v>
      </c>
      <c r="O94" s="31">
        <f t="shared" si="21"/>
        <v>-1282579.67</v>
      </c>
      <c r="P94" s="40">
        <f t="shared" si="16"/>
        <v>125.98634027777777</v>
      </c>
      <c r="Q94" s="31">
        <f t="shared" si="22"/>
        <v>37420.329999999987</v>
      </c>
      <c r="R94" s="10"/>
    </row>
    <row r="95" spans="1:18" ht="60" hidden="1" outlineLevel="5">
      <c r="A95" s="24" t="s">
        <v>116</v>
      </c>
      <c r="B95" s="25" t="s">
        <v>117</v>
      </c>
      <c r="C95" s="26"/>
      <c r="D95" s="26">
        <v>0</v>
      </c>
      <c r="E95" s="26">
        <v>0</v>
      </c>
      <c r="F95" s="26">
        <v>0</v>
      </c>
      <c r="G95" s="26">
        <v>7833.09</v>
      </c>
      <c r="H95" s="40">
        <f t="shared" si="17"/>
        <v>7.5280265916175589E-3</v>
      </c>
      <c r="I95" s="42">
        <f t="shared" si="23"/>
        <v>5.2683480359940534E-2</v>
      </c>
      <c r="J95" s="40" t="e">
        <f t="shared" si="18"/>
        <v>#DIV/0!</v>
      </c>
      <c r="K95" s="31">
        <f t="shared" si="19"/>
        <v>7833.09</v>
      </c>
      <c r="L95" s="40" t="e">
        <f t="shared" si="14"/>
        <v>#DIV/0!</v>
      </c>
      <c r="M95" s="31">
        <f t="shared" si="20"/>
        <v>7833.09</v>
      </c>
      <c r="N95" s="40" t="e">
        <f t="shared" si="15"/>
        <v>#DIV/0!</v>
      </c>
      <c r="O95" s="31">
        <f t="shared" si="21"/>
        <v>7833.09</v>
      </c>
      <c r="P95" s="40" t="e">
        <f t="shared" si="16"/>
        <v>#DIV/0!</v>
      </c>
      <c r="Q95" s="31">
        <f t="shared" si="22"/>
        <v>7833.09</v>
      </c>
      <c r="R95" s="9"/>
    </row>
    <row r="96" spans="1:18" ht="60" hidden="1" outlineLevel="7">
      <c r="A96" s="19" t="s">
        <v>116</v>
      </c>
      <c r="B96" s="22" t="s">
        <v>117</v>
      </c>
      <c r="C96" s="21"/>
      <c r="D96" s="21">
        <v>0</v>
      </c>
      <c r="E96" s="21">
        <v>0</v>
      </c>
      <c r="F96" s="21">
        <v>0</v>
      </c>
      <c r="G96" s="21">
        <v>7833.09</v>
      </c>
      <c r="H96" s="40">
        <f t="shared" si="17"/>
        <v>7.5280265916175589E-3</v>
      </c>
      <c r="I96" s="42">
        <f t="shared" si="23"/>
        <v>5.2683480359940534E-2</v>
      </c>
      <c r="J96" s="40" t="e">
        <f t="shared" si="18"/>
        <v>#DIV/0!</v>
      </c>
      <c r="K96" s="31">
        <f t="shared" si="19"/>
        <v>7833.09</v>
      </c>
      <c r="L96" s="40" t="e">
        <f t="shared" si="14"/>
        <v>#DIV/0!</v>
      </c>
      <c r="M96" s="31">
        <f t="shared" si="20"/>
        <v>7833.09</v>
      </c>
      <c r="N96" s="40" t="e">
        <f t="shared" si="15"/>
        <v>#DIV/0!</v>
      </c>
      <c r="O96" s="31">
        <f t="shared" si="21"/>
        <v>7833.09</v>
      </c>
      <c r="P96" s="40" t="e">
        <f t="shared" si="16"/>
        <v>#DIV/0!</v>
      </c>
      <c r="Q96" s="31">
        <f t="shared" si="22"/>
        <v>7833.09</v>
      </c>
      <c r="R96" s="10"/>
    </row>
    <row r="97" spans="1:18" outlineLevel="1">
      <c r="A97" s="24" t="s">
        <v>118</v>
      </c>
      <c r="B97" s="25" t="s">
        <v>119</v>
      </c>
      <c r="C97" s="26">
        <f>C98</f>
        <v>266414.13</v>
      </c>
      <c r="D97" s="26">
        <f t="shared" ref="D97:G97" si="26">D98</f>
        <v>1200000</v>
      </c>
      <c r="E97" s="26">
        <f t="shared" si="26"/>
        <v>1200000</v>
      </c>
      <c r="F97" s="26">
        <f t="shared" si="26"/>
        <v>300000</v>
      </c>
      <c r="G97" s="26">
        <f t="shared" si="26"/>
        <v>302516.32</v>
      </c>
      <c r="H97" s="40">
        <f t="shared" si="17"/>
        <v>0.29073467831446942</v>
      </c>
      <c r="I97" s="42">
        <f t="shared" si="23"/>
        <v>2.0346520470569707</v>
      </c>
      <c r="J97" s="40">
        <f t="shared" si="18"/>
        <v>113.5511543625708</v>
      </c>
      <c r="K97" s="31">
        <f t="shared" si="19"/>
        <v>36102.19</v>
      </c>
      <c r="L97" s="40">
        <f t="shared" si="14"/>
        <v>25.209693333333334</v>
      </c>
      <c r="M97" s="31">
        <f t="shared" si="20"/>
        <v>-897483.67999999993</v>
      </c>
      <c r="N97" s="40">
        <f t="shared" si="15"/>
        <v>25.209693333333334</v>
      </c>
      <c r="O97" s="31">
        <f t="shared" si="21"/>
        <v>-897483.67999999993</v>
      </c>
      <c r="P97" s="40">
        <f t="shared" si="16"/>
        <v>100.83877333333334</v>
      </c>
      <c r="Q97" s="31">
        <f t="shared" si="22"/>
        <v>2516.320000000007</v>
      </c>
      <c r="R97" s="9"/>
    </row>
    <row r="98" spans="1:18" ht="36" outlineLevel="2" collapsed="1">
      <c r="A98" s="24" t="s">
        <v>120</v>
      </c>
      <c r="B98" s="25" t="s">
        <v>121</v>
      </c>
      <c r="C98" s="26">
        <v>266414.13</v>
      </c>
      <c r="D98" s="26">
        <v>1200000</v>
      </c>
      <c r="E98" s="26">
        <v>1200000</v>
      </c>
      <c r="F98" s="26">
        <v>300000</v>
      </c>
      <c r="G98" s="26">
        <v>302516.32</v>
      </c>
      <c r="H98" s="40">
        <f t="shared" si="17"/>
        <v>0.29073467831446942</v>
      </c>
      <c r="I98" s="42">
        <f t="shared" si="23"/>
        <v>2.0346520470569707</v>
      </c>
      <c r="J98" s="40">
        <f t="shared" si="18"/>
        <v>113.5511543625708</v>
      </c>
      <c r="K98" s="31">
        <f t="shared" si="19"/>
        <v>36102.19</v>
      </c>
      <c r="L98" s="40">
        <f t="shared" si="14"/>
        <v>25.209693333333334</v>
      </c>
      <c r="M98" s="31">
        <f t="shared" si="20"/>
        <v>-897483.67999999993</v>
      </c>
      <c r="N98" s="40">
        <f t="shared" si="15"/>
        <v>25.209693333333334</v>
      </c>
      <c r="O98" s="31">
        <f t="shared" si="21"/>
        <v>-897483.67999999993</v>
      </c>
      <c r="P98" s="40">
        <f t="shared" si="16"/>
        <v>100.83877333333334</v>
      </c>
      <c r="Q98" s="31">
        <f t="shared" si="22"/>
        <v>2516.320000000007</v>
      </c>
      <c r="R98" s="9"/>
    </row>
    <row r="99" spans="1:18" ht="60" hidden="1" outlineLevel="3">
      <c r="A99" s="24" t="s">
        <v>122</v>
      </c>
      <c r="B99" s="25" t="s">
        <v>123</v>
      </c>
      <c r="C99" s="26"/>
      <c r="D99" s="26">
        <v>744400</v>
      </c>
      <c r="E99" s="26">
        <v>744400</v>
      </c>
      <c r="F99" s="26">
        <v>245100</v>
      </c>
      <c r="G99" s="26">
        <v>266414.13</v>
      </c>
      <c r="H99" s="40">
        <f t="shared" si="17"/>
        <v>0.25603850524156591</v>
      </c>
      <c r="I99" s="42">
        <f t="shared" si="23"/>
        <v>1.7918373956466278</v>
      </c>
      <c r="J99" s="40" t="e">
        <f t="shared" si="18"/>
        <v>#DIV/0!</v>
      </c>
      <c r="K99" s="31">
        <f t="shared" si="19"/>
        <v>266414.13</v>
      </c>
      <c r="L99" s="40">
        <f t="shared" si="14"/>
        <v>35.78910934981193</v>
      </c>
      <c r="M99" s="31">
        <f t="shared" si="20"/>
        <v>-477985.87</v>
      </c>
      <c r="N99" s="40">
        <f t="shared" si="15"/>
        <v>35.78910934981193</v>
      </c>
      <c r="O99" s="31">
        <f t="shared" si="21"/>
        <v>-477985.87</v>
      </c>
      <c r="P99" s="40">
        <f t="shared" si="16"/>
        <v>108.69609547123625</v>
      </c>
      <c r="Q99" s="31">
        <f t="shared" si="22"/>
        <v>21314.130000000005</v>
      </c>
      <c r="R99" s="9"/>
    </row>
    <row r="100" spans="1:18" ht="84" hidden="1" outlineLevel="4">
      <c r="A100" s="24" t="s">
        <v>124</v>
      </c>
      <c r="B100" s="25" t="s">
        <v>125</v>
      </c>
      <c r="C100" s="26"/>
      <c r="D100" s="26">
        <v>744400</v>
      </c>
      <c r="E100" s="26">
        <v>744400</v>
      </c>
      <c r="F100" s="26">
        <v>245100</v>
      </c>
      <c r="G100" s="26">
        <v>245138.73</v>
      </c>
      <c r="H100" s="40">
        <f t="shared" si="17"/>
        <v>0.23559168579390219</v>
      </c>
      <c r="I100" s="42">
        <f t="shared" si="23"/>
        <v>1.6487441695953662</v>
      </c>
      <c r="J100" s="40" t="e">
        <f t="shared" si="18"/>
        <v>#DIV/0!</v>
      </c>
      <c r="K100" s="31">
        <f t="shared" si="19"/>
        <v>245138.73</v>
      </c>
      <c r="L100" s="40">
        <f t="shared" si="14"/>
        <v>32.931049167114459</v>
      </c>
      <c r="M100" s="31">
        <f t="shared" si="20"/>
        <v>-499261.27</v>
      </c>
      <c r="N100" s="40">
        <f t="shared" si="15"/>
        <v>32.931049167114459</v>
      </c>
      <c r="O100" s="31">
        <f t="shared" si="21"/>
        <v>-499261.27</v>
      </c>
      <c r="P100" s="40">
        <f t="shared" si="16"/>
        <v>100.0158017135863</v>
      </c>
      <c r="Q100" s="31">
        <f t="shared" si="22"/>
        <v>38.730000000010477</v>
      </c>
      <c r="R100" s="9"/>
    </row>
    <row r="101" spans="1:18" ht="84" hidden="1" outlineLevel="7">
      <c r="A101" s="19" t="s">
        <v>124</v>
      </c>
      <c r="B101" s="22" t="s">
        <v>125</v>
      </c>
      <c r="C101" s="21"/>
      <c r="D101" s="21">
        <v>744400</v>
      </c>
      <c r="E101" s="21">
        <v>744400</v>
      </c>
      <c r="F101" s="21">
        <v>245100</v>
      </c>
      <c r="G101" s="21">
        <v>245138.73</v>
      </c>
      <c r="H101" s="40">
        <f t="shared" si="17"/>
        <v>0.23559168579390219</v>
      </c>
      <c r="I101" s="42">
        <f t="shared" si="23"/>
        <v>1.6487441695953662</v>
      </c>
      <c r="J101" s="40" t="e">
        <f t="shared" si="18"/>
        <v>#DIV/0!</v>
      </c>
      <c r="K101" s="31">
        <f t="shared" si="19"/>
        <v>245138.73</v>
      </c>
      <c r="L101" s="40">
        <f t="shared" si="14"/>
        <v>32.931049167114459</v>
      </c>
      <c r="M101" s="31">
        <f t="shared" si="20"/>
        <v>-499261.27</v>
      </c>
      <c r="N101" s="40">
        <f t="shared" si="15"/>
        <v>32.931049167114459</v>
      </c>
      <c r="O101" s="31">
        <f t="shared" si="21"/>
        <v>-499261.27</v>
      </c>
      <c r="P101" s="40">
        <f t="shared" si="16"/>
        <v>100.0158017135863</v>
      </c>
      <c r="Q101" s="31">
        <f t="shared" si="22"/>
        <v>38.730000000010477</v>
      </c>
      <c r="R101" s="10"/>
    </row>
    <row r="102" spans="1:18" ht="108" hidden="1" outlineLevel="4">
      <c r="A102" s="24" t="s">
        <v>126</v>
      </c>
      <c r="B102" s="27" t="s">
        <v>127</v>
      </c>
      <c r="C102" s="26"/>
      <c r="D102" s="26">
        <v>0</v>
      </c>
      <c r="E102" s="26">
        <v>0</v>
      </c>
      <c r="F102" s="26">
        <v>0</v>
      </c>
      <c r="G102" s="26">
        <v>21275.4</v>
      </c>
      <c r="H102" s="40">
        <f t="shared" si="17"/>
        <v>2.0446819447663724E-2</v>
      </c>
      <c r="I102" s="42">
        <f t="shared" si="23"/>
        <v>0.14309322605126187</v>
      </c>
      <c r="J102" s="40" t="e">
        <f t="shared" si="18"/>
        <v>#DIV/0!</v>
      </c>
      <c r="K102" s="31">
        <f t="shared" si="19"/>
        <v>21275.4</v>
      </c>
      <c r="L102" s="40" t="e">
        <f t="shared" si="14"/>
        <v>#DIV/0!</v>
      </c>
      <c r="M102" s="31">
        <f t="shared" si="20"/>
        <v>21275.4</v>
      </c>
      <c r="N102" s="40" t="e">
        <f t="shared" si="15"/>
        <v>#DIV/0!</v>
      </c>
      <c r="O102" s="31">
        <f t="shared" si="21"/>
        <v>21275.4</v>
      </c>
      <c r="P102" s="40" t="e">
        <f t="shared" si="16"/>
        <v>#DIV/0!</v>
      </c>
      <c r="Q102" s="31">
        <f t="shared" si="22"/>
        <v>21275.4</v>
      </c>
      <c r="R102" s="9"/>
    </row>
    <row r="103" spans="1:18" ht="108" hidden="1" outlineLevel="7">
      <c r="A103" s="19" t="s">
        <v>126</v>
      </c>
      <c r="B103" s="20" t="s">
        <v>127</v>
      </c>
      <c r="C103" s="21"/>
      <c r="D103" s="21">
        <v>0</v>
      </c>
      <c r="E103" s="21">
        <v>0</v>
      </c>
      <c r="F103" s="21">
        <v>0</v>
      </c>
      <c r="G103" s="21">
        <v>21275.4</v>
      </c>
      <c r="H103" s="40">
        <f t="shared" si="17"/>
        <v>2.0446819447663724E-2</v>
      </c>
      <c r="I103" s="42">
        <f t="shared" si="23"/>
        <v>0.14309322605126187</v>
      </c>
      <c r="J103" s="40" t="e">
        <f t="shared" si="18"/>
        <v>#DIV/0!</v>
      </c>
      <c r="K103" s="31">
        <f t="shared" si="19"/>
        <v>21275.4</v>
      </c>
      <c r="L103" s="40" t="e">
        <f t="shared" si="14"/>
        <v>#DIV/0!</v>
      </c>
      <c r="M103" s="31">
        <f t="shared" si="20"/>
        <v>21275.4</v>
      </c>
      <c r="N103" s="40" t="e">
        <f t="shared" si="15"/>
        <v>#DIV/0!</v>
      </c>
      <c r="O103" s="31">
        <f t="shared" si="21"/>
        <v>21275.4</v>
      </c>
      <c r="P103" s="40" t="e">
        <f t="shared" si="16"/>
        <v>#DIV/0!</v>
      </c>
      <c r="Q103" s="31">
        <f t="shared" si="22"/>
        <v>21275.4</v>
      </c>
      <c r="R103" s="10"/>
    </row>
    <row r="104" spans="1:18" s="35" customFormat="1" outlineLevel="7">
      <c r="A104" s="32"/>
      <c r="B104" s="17" t="s">
        <v>464</v>
      </c>
      <c r="C104" s="33">
        <f>C105+C133+C141+C153+C169+C259</f>
        <v>10367230.800000001</v>
      </c>
      <c r="D104" s="33">
        <f>D105+D133+D141+D153+D169+D259</f>
        <v>30606378.100000001</v>
      </c>
      <c r="E104" s="33">
        <f>E105+E133+E141+E153+E169+E259</f>
        <v>30606378.100000001</v>
      </c>
      <c r="F104" s="33">
        <f>F105+F133+F141+F153+F169+F259</f>
        <v>7228204.6399999997</v>
      </c>
      <c r="G104" s="33">
        <f>G105+G133+G141+G153+G169+G259</f>
        <v>7651660.1699999999</v>
      </c>
      <c r="H104" s="39">
        <f t="shared" si="17"/>
        <v>7.3536626324708294</v>
      </c>
      <c r="I104" s="41">
        <f t="shared" si="23"/>
        <v>51.463226936896454</v>
      </c>
      <c r="J104" s="39">
        <f t="shared" si="18"/>
        <v>73.806210333428666</v>
      </c>
      <c r="K104" s="36">
        <f t="shared" si="19"/>
        <v>-2715570.6300000008</v>
      </c>
      <c r="L104" s="39">
        <f t="shared" si="14"/>
        <v>25.000214481438427</v>
      </c>
      <c r="M104" s="36">
        <f t="shared" si="20"/>
        <v>-22954717.93</v>
      </c>
      <c r="N104" s="39">
        <f t="shared" si="15"/>
        <v>25.000214481438427</v>
      </c>
      <c r="O104" s="44">
        <f t="shared" si="21"/>
        <v>-22954717.93</v>
      </c>
      <c r="P104" s="39">
        <f t="shared" si="16"/>
        <v>105.85837771742999</v>
      </c>
      <c r="Q104" s="36">
        <f t="shared" si="22"/>
        <v>423455.53000000026</v>
      </c>
      <c r="R104" s="34"/>
    </row>
    <row r="105" spans="1:18" ht="60" outlineLevel="1">
      <c r="A105" s="24" t="s">
        <v>128</v>
      </c>
      <c r="B105" s="25" t="s">
        <v>129</v>
      </c>
      <c r="C105" s="26">
        <f>C106+C119+C129</f>
        <v>5706327.3499999996</v>
      </c>
      <c r="D105" s="26">
        <f t="shared" ref="D105:G105" si="27">D106+D119+D129</f>
        <v>18065500</v>
      </c>
      <c r="E105" s="26">
        <f t="shared" si="27"/>
        <v>18065500</v>
      </c>
      <c r="F105" s="26">
        <f t="shared" si="27"/>
        <v>4584175</v>
      </c>
      <c r="G105" s="26">
        <f t="shared" si="27"/>
        <v>5269912.9000000004</v>
      </c>
      <c r="H105" s="40">
        <f t="shared" si="17"/>
        <v>5.0646736405056512</v>
      </c>
      <c r="I105" s="42">
        <f t="shared" si="23"/>
        <v>35.444167342102197</v>
      </c>
      <c r="J105" s="40">
        <f t="shared" si="18"/>
        <v>92.3520957836392</v>
      </c>
      <c r="K105" s="31">
        <f t="shared" si="19"/>
        <v>-436414.44999999925</v>
      </c>
      <c r="L105" s="40">
        <f t="shared" si="14"/>
        <v>29.171143339514543</v>
      </c>
      <c r="M105" s="31">
        <f t="shared" si="20"/>
        <v>-12795587.1</v>
      </c>
      <c r="N105" s="40">
        <f t="shared" si="15"/>
        <v>29.171143339514543</v>
      </c>
      <c r="O105" s="31">
        <f t="shared" si="21"/>
        <v>-12795587.1</v>
      </c>
      <c r="P105" s="40">
        <f t="shared" si="16"/>
        <v>114.9588072008595</v>
      </c>
      <c r="Q105" s="31">
        <f t="shared" si="22"/>
        <v>685737.90000000037</v>
      </c>
      <c r="R105" s="9"/>
    </row>
    <row r="106" spans="1:18" ht="108" outlineLevel="2">
      <c r="A106" s="24" t="s">
        <v>130</v>
      </c>
      <c r="B106" s="27" t="s">
        <v>131</v>
      </c>
      <c r="C106" s="26">
        <f>C107+C110+C113+C116</f>
        <v>4698829.2399999993</v>
      </c>
      <c r="D106" s="26">
        <f>D107+D110+D113+D116</f>
        <v>14730700</v>
      </c>
      <c r="E106" s="26">
        <f>E107+E110+E113+E116</f>
        <v>14730700</v>
      </c>
      <c r="F106" s="26">
        <f>F107+F110+F113+F116</f>
        <v>3740925</v>
      </c>
      <c r="G106" s="26">
        <f>G107+G110+G113+G116</f>
        <v>4266435.46</v>
      </c>
      <c r="H106" s="40">
        <f t="shared" si="17"/>
        <v>4.1002771057526584</v>
      </c>
      <c r="I106" s="42">
        <f t="shared" si="23"/>
        <v>28.695019304497187</v>
      </c>
      <c r="J106" s="40">
        <f t="shared" si="18"/>
        <v>90.797840101974018</v>
      </c>
      <c r="K106" s="31">
        <f t="shared" si="19"/>
        <v>-432393.77999999933</v>
      </c>
      <c r="L106" s="40">
        <f t="shared" si="14"/>
        <v>28.962883366031484</v>
      </c>
      <c r="M106" s="31">
        <f t="shared" si="20"/>
        <v>-10464264.539999999</v>
      </c>
      <c r="N106" s="40">
        <f t="shared" si="15"/>
        <v>28.962883366031484</v>
      </c>
      <c r="O106" s="31">
        <f t="shared" si="21"/>
        <v>-10464264.539999999</v>
      </c>
      <c r="P106" s="40">
        <f t="shared" si="16"/>
        <v>114.04760747676042</v>
      </c>
      <c r="Q106" s="31">
        <f t="shared" si="22"/>
        <v>525510.46</v>
      </c>
      <c r="R106" s="9"/>
    </row>
    <row r="107" spans="1:18" ht="84" outlineLevel="3" collapsed="1">
      <c r="A107" s="24" t="s">
        <v>132</v>
      </c>
      <c r="B107" s="25" t="s">
        <v>133</v>
      </c>
      <c r="C107" s="26">
        <v>4329701.2699999996</v>
      </c>
      <c r="D107" s="26">
        <v>13759400</v>
      </c>
      <c r="E107" s="26">
        <v>13759400</v>
      </c>
      <c r="F107" s="26">
        <v>3498100</v>
      </c>
      <c r="G107" s="26">
        <v>4046310.52</v>
      </c>
      <c r="H107" s="40">
        <f t="shared" si="17"/>
        <v>3.8887250360332732</v>
      </c>
      <c r="I107" s="42">
        <f t="shared" si="23"/>
        <v>27.214511873429359</v>
      </c>
      <c r="J107" s="40">
        <f t="shared" si="18"/>
        <v>93.454727420490158</v>
      </c>
      <c r="K107" s="31">
        <f t="shared" si="19"/>
        <v>-283390.74999999953</v>
      </c>
      <c r="L107" s="40">
        <f t="shared" si="14"/>
        <v>29.407608762009975</v>
      </c>
      <c r="M107" s="31">
        <f t="shared" si="20"/>
        <v>-9713089.4800000004</v>
      </c>
      <c r="N107" s="40">
        <f t="shared" si="15"/>
        <v>29.407608762009975</v>
      </c>
      <c r="O107" s="31">
        <f t="shared" si="21"/>
        <v>-9713089.4800000004</v>
      </c>
      <c r="P107" s="40">
        <f t="shared" si="16"/>
        <v>115.6716651896744</v>
      </c>
      <c r="Q107" s="31">
        <f t="shared" si="22"/>
        <v>548210.52</v>
      </c>
      <c r="R107" s="9"/>
    </row>
    <row r="108" spans="1:18" ht="108" hidden="1" outlineLevel="4">
      <c r="A108" s="24" t="s">
        <v>134</v>
      </c>
      <c r="B108" s="27" t="s">
        <v>135</v>
      </c>
      <c r="C108" s="26"/>
      <c r="D108" s="26">
        <v>19023900</v>
      </c>
      <c r="E108" s="26">
        <v>19023900</v>
      </c>
      <c r="F108" s="26">
        <v>4719821.5</v>
      </c>
      <c r="G108" s="26">
        <v>4329701.2699999996</v>
      </c>
      <c r="H108" s="40">
        <f t="shared" si="17"/>
        <v>4.1610789987502148</v>
      </c>
      <c r="I108" s="42">
        <f t="shared" si="23"/>
        <v>29.120529934221945</v>
      </c>
      <c r="J108" s="40" t="e">
        <f t="shared" si="18"/>
        <v>#DIV/0!</v>
      </c>
      <c r="K108" s="31">
        <f t="shared" si="19"/>
        <v>4329701.2699999996</v>
      </c>
      <c r="L108" s="40">
        <f t="shared" si="14"/>
        <v>22.759272651769614</v>
      </c>
      <c r="M108" s="31">
        <f t="shared" si="20"/>
        <v>-14694198.73</v>
      </c>
      <c r="N108" s="40">
        <f t="shared" si="15"/>
        <v>22.759272651769614</v>
      </c>
      <c r="O108" s="31">
        <f t="shared" si="21"/>
        <v>-14694198.73</v>
      </c>
      <c r="P108" s="40">
        <f t="shared" si="16"/>
        <v>91.734428304121238</v>
      </c>
      <c r="Q108" s="31">
        <f t="shared" si="22"/>
        <v>-390120.23000000045</v>
      </c>
      <c r="R108" s="9"/>
    </row>
    <row r="109" spans="1:18" ht="108" hidden="1" outlineLevel="7">
      <c r="A109" s="19" t="s">
        <v>134</v>
      </c>
      <c r="B109" s="20" t="s">
        <v>135</v>
      </c>
      <c r="C109" s="21"/>
      <c r="D109" s="21">
        <v>19023900</v>
      </c>
      <c r="E109" s="21">
        <v>19023900</v>
      </c>
      <c r="F109" s="21">
        <v>4719821.5</v>
      </c>
      <c r="G109" s="21">
        <v>4329701.2699999996</v>
      </c>
      <c r="H109" s="40">
        <f t="shared" si="17"/>
        <v>4.1610789987502148</v>
      </c>
      <c r="I109" s="42">
        <f t="shared" si="23"/>
        <v>29.120529934221945</v>
      </c>
      <c r="J109" s="40" t="e">
        <f t="shared" si="18"/>
        <v>#DIV/0!</v>
      </c>
      <c r="K109" s="31">
        <f t="shared" si="19"/>
        <v>4329701.2699999996</v>
      </c>
      <c r="L109" s="40">
        <f t="shared" si="14"/>
        <v>22.759272651769614</v>
      </c>
      <c r="M109" s="31">
        <f t="shared" si="20"/>
        <v>-14694198.73</v>
      </c>
      <c r="N109" s="40">
        <f t="shared" si="15"/>
        <v>22.759272651769614</v>
      </c>
      <c r="O109" s="31">
        <f t="shared" si="21"/>
        <v>-14694198.73</v>
      </c>
      <c r="P109" s="40">
        <f t="shared" si="16"/>
        <v>91.734428304121238</v>
      </c>
      <c r="Q109" s="31">
        <f t="shared" si="22"/>
        <v>-390120.23000000045</v>
      </c>
      <c r="R109" s="10"/>
    </row>
    <row r="110" spans="1:18" ht="96" outlineLevel="3" collapsed="1">
      <c r="A110" s="24" t="s">
        <v>136</v>
      </c>
      <c r="B110" s="27" t="s">
        <v>137</v>
      </c>
      <c r="C110" s="26">
        <v>0</v>
      </c>
      <c r="D110" s="26">
        <v>69600</v>
      </c>
      <c r="E110" s="26">
        <v>69600</v>
      </c>
      <c r="F110" s="26">
        <v>17400</v>
      </c>
      <c r="G110" s="26">
        <v>11455.31</v>
      </c>
      <c r="H110" s="40">
        <f t="shared" si="17"/>
        <v>1.1009177514266087E-2</v>
      </c>
      <c r="I110" s="42">
        <f t="shared" si="23"/>
        <v>7.7045661342079616E-2</v>
      </c>
      <c r="J110" s="40">
        <v>0</v>
      </c>
      <c r="K110" s="31">
        <f t="shared" si="19"/>
        <v>11455.31</v>
      </c>
      <c r="L110" s="40">
        <f t="shared" si="14"/>
        <v>16.458778735632183</v>
      </c>
      <c r="M110" s="31">
        <f t="shared" si="20"/>
        <v>-58144.69</v>
      </c>
      <c r="N110" s="40">
        <f t="shared" si="15"/>
        <v>16.458778735632183</v>
      </c>
      <c r="O110" s="31">
        <f t="shared" si="21"/>
        <v>-58144.69</v>
      </c>
      <c r="P110" s="40">
        <f t="shared" si="16"/>
        <v>65.835114942528733</v>
      </c>
      <c r="Q110" s="31">
        <f t="shared" si="22"/>
        <v>-5944.6900000000005</v>
      </c>
      <c r="R110" s="9"/>
    </row>
    <row r="111" spans="1:18" ht="96" hidden="1" outlineLevel="4">
      <c r="A111" s="24" t="s">
        <v>138</v>
      </c>
      <c r="B111" s="25" t="s">
        <v>139</v>
      </c>
      <c r="C111" s="26"/>
      <c r="D111" s="26">
        <v>99400</v>
      </c>
      <c r="E111" s="26">
        <v>99400</v>
      </c>
      <c r="F111" s="26">
        <v>6860</v>
      </c>
      <c r="G111" s="26">
        <v>0</v>
      </c>
      <c r="H111" s="40">
        <f t="shared" si="17"/>
        <v>0</v>
      </c>
      <c r="I111" s="42">
        <f t="shared" si="23"/>
        <v>0</v>
      </c>
      <c r="J111" s="40" t="e">
        <f t="shared" si="18"/>
        <v>#DIV/0!</v>
      </c>
      <c r="K111" s="31">
        <f t="shared" si="19"/>
        <v>0</v>
      </c>
      <c r="L111" s="40">
        <f t="shared" si="14"/>
        <v>0</v>
      </c>
      <c r="M111" s="31">
        <f t="shared" si="20"/>
        <v>-99400</v>
      </c>
      <c r="N111" s="40">
        <f t="shared" si="15"/>
        <v>0</v>
      </c>
      <c r="O111" s="31">
        <f t="shared" si="21"/>
        <v>-99400</v>
      </c>
      <c r="P111" s="40">
        <f t="shared" si="16"/>
        <v>0</v>
      </c>
      <c r="Q111" s="31">
        <f t="shared" si="22"/>
        <v>-6860</v>
      </c>
      <c r="R111" s="9"/>
    </row>
    <row r="112" spans="1:18" ht="96" hidden="1" outlineLevel="7">
      <c r="A112" s="19" t="s">
        <v>138</v>
      </c>
      <c r="B112" s="22" t="s">
        <v>139</v>
      </c>
      <c r="C112" s="21"/>
      <c r="D112" s="21">
        <v>99400</v>
      </c>
      <c r="E112" s="21">
        <v>99400</v>
      </c>
      <c r="F112" s="21">
        <v>6860</v>
      </c>
      <c r="G112" s="21">
        <v>0</v>
      </c>
      <c r="H112" s="40">
        <f t="shared" si="17"/>
        <v>0</v>
      </c>
      <c r="I112" s="42">
        <f t="shared" si="23"/>
        <v>0</v>
      </c>
      <c r="J112" s="40" t="e">
        <f t="shared" si="18"/>
        <v>#DIV/0!</v>
      </c>
      <c r="K112" s="31">
        <f t="shared" si="19"/>
        <v>0</v>
      </c>
      <c r="L112" s="40">
        <f t="shared" si="14"/>
        <v>0</v>
      </c>
      <c r="M112" s="31">
        <f t="shared" si="20"/>
        <v>-99400</v>
      </c>
      <c r="N112" s="40">
        <f t="shared" si="15"/>
        <v>0</v>
      </c>
      <c r="O112" s="31">
        <f t="shared" si="21"/>
        <v>-99400</v>
      </c>
      <c r="P112" s="40">
        <f t="shared" si="16"/>
        <v>0</v>
      </c>
      <c r="Q112" s="31">
        <f t="shared" si="22"/>
        <v>-6860</v>
      </c>
      <c r="R112" s="10"/>
    </row>
    <row r="113" spans="1:18" ht="108" outlineLevel="3" collapsed="1">
      <c r="A113" s="24" t="s">
        <v>140</v>
      </c>
      <c r="B113" s="27" t="s">
        <v>141</v>
      </c>
      <c r="C113" s="26">
        <v>18804</v>
      </c>
      <c r="D113" s="26">
        <v>119100</v>
      </c>
      <c r="E113" s="26">
        <v>119100</v>
      </c>
      <c r="F113" s="26">
        <v>29775</v>
      </c>
      <c r="G113" s="26">
        <v>18616.62</v>
      </c>
      <c r="H113" s="40">
        <f t="shared" si="17"/>
        <v>1.7891586896874579E-2</v>
      </c>
      <c r="I113" s="42">
        <f t="shared" si="23"/>
        <v>0.12521091090980394</v>
      </c>
      <c r="J113" s="40">
        <f t="shared" si="18"/>
        <v>99.003509891512437</v>
      </c>
      <c r="K113" s="31">
        <f t="shared" si="19"/>
        <v>-187.38000000000102</v>
      </c>
      <c r="L113" s="40">
        <f t="shared" si="14"/>
        <v>15.631083123425693</v>
      </c>
      <c r="M113" s="31">
        <f t="shared" si="20"/>
        <v>-100483.38</v>
      </c>
      <c r="N113" s="40">
        <f t="shared" si="15"/>
        <v>15.631083123425693</v>
      </c>
      <c r="O113" s="31">
        <f t="shared" si="21"/>
        <v>-100483.38</v>
      </c>
      <c r="P113" s="40">
        <f t="shared" si="16"/>
        <v>62.524332493702772</v>
      </c>
      <c r="Q113" s="31">
        <f t="shared" si="22"/>
        <v>-11158.380000000001</v>
      </c>
      <c r="R113" s="9"/>
    </row>
    <row r="114" spans="1:18" ht="84" hidden="1" outlineLevel="4">
      <c r="A114" s="24" t="s">
        <v>142</v>
      </c>
      <c r="B114" s="25" t="s">
        <v>143</v>
      </c>
      <c r="C114" s="26"/>
      <c r="D114" s="26">
        <v>156400</v>
      </c>
      <c r="E114" s="26">
        <v>156400</v>
      </c>
      <c r="F114" s="26">
        <v>39100</v>
      </c>
      <c r="G114" s="26">
        <v>18804</v>
      </c>
      <c r="H114" s="40">
        <f t="shared" si="17"/>
        <v>1.8071669293826139E-2</v>
      </c>
      <c r="I114" s="42">
        <f t="shared" si="23"/>
        <v>0.12647118374591915</v>
      </c>
      <c r="J114" s="40" t="e">
        <f t="shared" si="18"/>
        <v>#DIV/0!</v>
      </c>
      <c r="K114" s="31">
        <f t="shared" si="19"/>
        <v>18804</v>
      </c>
      <c r="L114" s="40">
        <f t="shared" si="14"/>
        <v>12.023017902813299</v>
      </c>
      <c r="M114" s="31">
        <f t="shared" si="20"/>
        <v>-137596</v>
      </c>
      <c r="N114" s="40">
        <f t="shared" si="15"/>
        <v>12.023017902813299</v>
      </c>
      <c r="O114" s="31">
        <f t="shared" si="21"/>
        <v>-137596</v>
      </c>
      <c r="P114" s="40">
        <f t="shared" si="16"/>
        <v>48.092071611253196</v>
      </c>
      <c r="Q114" s="31">
        <f t="shared" si="22"/>
        <v>-20296</v>
      </c>
      <c r="R114" s="9"/>
    </row>
    <row r="115" spans="1:18" ht="84" hidden="1" outlineLevel="7">
      <c r="A115" s="19" t="s">
        <v>142</v>
      </c>
      <c r="B115" s="22" t="s">
        <v>143</v>
      </c>
      <c r="C115" s="21"/>
      <c r="D115" s="21">
        <v>156400</v>
      </c>
      <c r="E115" s="21">
        <v>156400</v>
      </c>
      <c r="F115" s="21">
        <v>39100</v>
      </c>
      <c r="G115" s="21">
        <v>18804</v>
      </c>
      <c r="H115" s="40">
        <f t="shared" si="17"/>
        <v>1.8071669293826139E-2</v>
      </c>
      <c r="I115" s="42">
        <f t="shared" si="23"/>
        <v>0.12647118374591915</v>
      </c>
      <c r="J115" s="40" t="e">
        <f t="shared" si="18"/>
        <v>#DIV/0!</v>
      </c>
      <c r="K115" s="31">
        <f t="shared" si="19"/>
        <v>18804</v>
      </c>
      <c r="L115" s="40">
        <f t="shared" si="14"/>
        <v>12.023017902813299</v>
      </c>
      <c r="M115" s="31">
        <f t="shared" si="20"/>
        <v>-137596</v>
      </c>
      <c r="N115" s="40">
        <f t="shared" si="15"/>
        <v>12.023017902813299</v>
      </c>
      <c r="O115" s="31">
        <f t="shared" si="21"/>
        <v>-137596</v>
      </c>
      <c r="P115" s="40">
        <f t="shared" si="16"/>
        <v>48.092071611253196</v>
      </c>
      <c r="Q115" s="31">
        <f t="shared" si="22"/>
        <v>-20296</v>
      </c>
      <c r="R115" s="10"/>
    </row>
    <row r="116" spans="1:18" ht="48" outlineLevel="3" collapsed="1">
      <c r="A116" s="24" t="s">
        <v>144</v>
      </c>
      <c r="B116" s="25" t="s">
        <v>145</v>
      </c>
      <c r="C116" s="26">
        <v>350323.97</v>
      </c>
      <c r="D116" s="26">
        <v>782600</v>
      </c>
      <c r="E116" s="26">
        <v>782600</v>
      </c>
      <c r="F116" s="26">
        <v>195650</v>
      </c>
      <c r="G116" s="26">
        <v>190053.01</v>
      </c>
      <c r="H116" s="40">
        <f t="shared" si="17"/>
        <v>0.18265130530824464</v>
      </c>
      <c r="I116" s="42">
        <f t="shared" si="23"/>
        <v>1.278250858815944</v>
      </c>
      <c r="J116" s="40">
        <f t="shared" si="18"/>
        <v>54.250644053845363</v>
      </c>
      <c r="K116" s="31">
        <f t="shared" si="19"/>
        <v>-160270.95999999996</v>
      </c>
      <c r="L116" s="40">
        <f t="shared" si="14"/>
        <v>24.284821109123435</v>
      </c>
      <c r="M116" s="31">
        <f t="shared" si="20"/>
        <v>-592546.99</v>
      </c>
      <c r="N116" s="40">
        <f t="shared" si="15"/>
        <v>24.284821109123435</v>
      </c>
      <c r="O116" s="31">
        <f t="shared" si="21"/>
        <v>-592546.99</v>
      </c>
      <c r="P116" s="40">
        <f t="shared" si="16"/>
        <v>97.139284436493739</v>
      </c>
      <c r="Q116" s="31">
        <f t="shared" si="22"/>
        <v>-5596.9899999999907</v>
      </c>
      <c r="R116" s="9"/>
    </row>
    <row r="117" spans="1:18" ht="48" hidden="1" outlineLevel="4">
      <c r="A117" s="24" t="s">
        <v>146</v>
      </c>
      <c r="B117" s="25" t="s">
        <v>147</v>
      </c>
      <c r="C117" s="26"/>
      <c r="D117" s="26">
        <v>783700</v>
      </c>
      <c r="E117" s="26">
        <v>783700</v>
      </c>
      <c r="F117" s="26">
        <v>195925</v>
      </c>
      <c r="G117" s="26">
        <v>350323.97</v>
      </c>
      <c r="H117" s="40">
        <f t="shared" si="17"/>
        <v>0.33668043669114384</v>
      </c>
      <c r="I117" s="42">
        <f t="shared" si="23"/>
        <v>2.3561948085763595</v>
      </c>
      <c r="J117" s="40" t="e">
        <f t="shared" si="18"/>
        <v>#DIV/0!</v>
      </c>
      <c r="K117" s="31">
        <f t="shared" si="19"/>
        <v>350323.97</v>
      </c>
      <c r="L117" s="40">
        <f t="shared" si="14"/>
        <v>44.70128493045808</v>
      </c>
      <c r="M117" s="31">
        <f t="shared" si="20"/>
        <v>-433376.03</v>
      </c>
      <c r="N117" s="40">
        <f t="shared" si="15"/>
        <v>44.70128493045808</v>
      </c>
      <c r="O117" s="31">
        <f t="shared" si="21"/>
        <v>-433376.03</v>
      </c>
      <c r="P117" s="40">
        <f t="shared" si="16"/>
        <v>178.80513972183232</v>
      </c>
      <c r="Q117" s="31">
        <f t="shared" si="22"/>
        <v>154398.96999999997</v>
      </c>
      <c r="R117" s="9"/>
    </row>
    <row r="118" spans="1:18" ht="48" hidden="1" outlineLevel="7">
      <c r="A118" s="19" t="s">
        <v>146</v>
      </c>
      <c r="B118" s="22" t="s">
        <v>147</v>
      </c>
      <c r="C118" s="21"/>
      <c r="D118" s="21">
        <v>783700</v>
      </c>
      <c r="E118" s="21">
        <v>783700</v>
      </c>
      <c r="F118" s="21">
        <v>195925</v>
      </c>
      <c r="G118" s="21">
        <v>350323.97</v>
      </c>
      <c r="H118" s="40">
        <f t="shared" si="17"/>
        <v>0.33668043669114384</v>
      </c>
      <c r="I118" s="42">
        <f t="shared" si="23"/>
        <v>2.3561948085763595</v>
      </c>
      <c r="J118" s="40" t="e">
        <f t="shared" si="18"/>
        <v>#DIV/0!</v>
      </c>
      <c r="K118" s="31">
        <f t="shared" si="19"/>
        <v>350323.97</v>
      </c>
      <c r="L118" s="40">
        <f t="shared" si="14"/>
        <v>44.70128493045808</v>
      </c>
      <c r="M118" s="31">
        <f t="shared" si="20"/>
        <v>-433376.03</v>
      </c>
      <c r="N118" s="40">
        <f t="shared" si="15"/>
        <v>44.70128493045808</v>
      </c>
      <c r="O118" s="31">
        <f t="shared" si="21"/>
        <v>-433376.03</v>
      </c>
      <c r="P118" s="40">
        <f t="shared" si="16"/>
        <v>178.80513972183232</v>
      </c>
      <c r="Q118" s="31">
        <f t="shared" si="22"/>
        <v>154398.96999999997</v>
      </c>
      <c r="R118" s="10"/>
    </row>
    <row r="119" spans="1:18" ht="60" outlineLevel="2" collapsed="1">
      <c r="A119" s="24" t="s">
        <v>148</v>
      </c>
      <c r="B119" s="25" t="s">
        <v>149</v>
      </c>
      <c r="C119" s="26">
        <v>941511.4</v>
      </c>
      <c r="D119" s="26">
        <v>2957000</v>
      </c>
      <c r="E119" s="26">
        <v>2957000</v>
      </c>
      <c r="F119" s="26">
        <v>748800</v>
      </c>
      <c r="G119" s="26">
        <v>787554.52</v>
      </c>
      <c r="H119" s="40">
        <f t="shared" si="17"/>
        <v>0.75688283537002687</v>
      </c>
      <c r="I119" s="42">
        <f t="shared" si="23"/>
        <v>5.2969023829424149</v>
      </c>
      <c r="J119" s="40">
        <f t="shared" si="18"/>
        <v>83.647900598973095</v>
      </c>
      <c r="K119" s="31">
        <f t="shared" si="19"/>
        <v>-153956.88</v>
      </c>
      <c r="L119" s="40">
        <f t="shared" si="14"/>
        <v>26.633565099763274</v>
      </c>
      <c r="M119" s="31">
        <f t="shared" si="20"/>
        <v>-2169445.48</v>
      </c>
      <c r="N119" s="40">
        <f t="shared" si="15"/>
        <v>26.633565099763274</v>
      </c>
      <c r="O119" s="31">
        <f t="shared" si="21"/>
        <v>-2169445.48</v>
      </c>
      <c r="P119" s="40">
        <f t="shared" si="16"/>
        <v>105.17555021367522</v>
      </c>
      <c r="Q119" s="31">
        <f t="shared" si="22"/>
        <v>38754.520000000019</v>
      </c>
      <c r="R119" s="9"/>
    </row>
    <row r="120" spans="1:18" ht="60" hidden="1" outlineLevel="3">
      <c r="A120" s="24" t="s">
        <v>150</v>
      </c>
      <c r="B120" s="25" t="s">
        <v>151</v>
      </c>
      <c r="C120" s="26"/>
      <c r="D120" s="26">
        <v>1512700</v>
      </c>
      <c r="E120" s="26">
        <v>0</v>
      </c>
      <c r="F120" s="26">
        <v>0</v>
      </c>
      <c r="G120" s="26">
        <v>0</v>
      </c>
      <c r="H120" s="40">
        <f t="shared" si="17"/>
        <v>0</v>
      </c>
      <c r="I120" s="42">
        <f t="shared" si="23"/>
        <v>0</v>
      </c>
      <c r="J120" s="40" t="e">
        <f t="shared" si="18"/>
        <v>#DIV/0!</v>
      </c>
      <c r="K120" s="31">
        <f t="shared" si="19"/>
        <v>0</v>
      </c>
      <c r="L120" s="40">
        <f t="shared" si="14"/>
        <v>0</v>
      </c>
      <c r="M120" s="31">
        <f t="shared" si="20"/>
        <v>-1512700</v>
      </c>
      <c r="N120" s="40" t="e">
        <f t="shared" si="15"/>
        <v>#DIV/0!</v>
      </c>
      <c r="O120" s="31">
        <f t="shared" si="21"/>
        <v>0</v>
      </c>
      <c r="P120" s="40" t="e">
        <f t="shared" si="16"/>
        <v>#DIV/0!</v>
      </c>
      <c r="Q120" s="31">
        <f t="shared" si="22"/>
        <v>0</v>
      </c>
      <c r="R120" s="9"/>
    </row>
    <row r="121" spans="1:18" ht="156" hidden="1" outlineLevel="4">
      <c r="A121" s="24" t="s">
        <v>152</v>
      </c>
      <c r="B121" s="27" t="s">
        <v>153</v>
      </c>
      <c r="C121" s="26"/>
      <c r="D121" s="26">
        <v>1512700</v>
      </c>
      <c r="E121" s="26">
        <v>0</v>
      </c>
      <c r="F121" s="26">
        <v>0</v>
      </c>
      <c r="G121" s="26">
        <v>0</v>
      </c>
      <c r="H121" s="40">
        <f t="shared" si="17"/>
        <v>0</v>
      </c>
      <c r="I121" s="42">
        <f t="shared" si="23"/>
        <v>0</v>
      </c>
      <c r="J121" s="40" t="e">
        <f t="shared" si="18"/>
        <v>#DIV/0!</v>
      </c>
      <c r="K121" s="31">
        <f t="shared" si="19"/>
        <v>0</v>
      </c>
      <c r="L121" s="40">
        <f t="shared" si="14"/>
        <v>0</v>
      </c>
      <c r="M121" s="31">
        <f t="shared" si="20"/>
        <v>-1512700</v>
      </c>
      <c r="N121" s="40" t="e">
        <f t="shared" si="15"/>
        <v>#DIV/0!</v>
      </c>
      <c r="O121" s="31">
        <f t="shared" si="21"/>
        <v>0</v>
      </c>
      <c r="P121" s="40" t="e">
        <f t="shared" si="16"/>
        <v>#DIV/0!</v>
      </c>
      <c r="Q121" s="31">
        <f t="shared" si="22"/>
        <v>0</v>
      </c>
      <c r="R121" s="9"/>
    </row>
    <row r="122" spans="1:18" ht="156" hidden="1" outlineLevel="7">
      <c r="A122" s="19" t="s">
        <v>152</v>
      </c>
      <c r="B122" s="20" t="s">
        <v>153</v>
      </c>
      <c r="C122" s="21"/>
      <c r="D122" s="21">
        <v>1512700</v>
      </c>
      <c r="E122" s="21">
        <v>0</v>
      </c>
      <c r="F122" s="21">
        <v>0</v>
      </c>
      <c r="G122" s="21">
        <v>0</v>
      </c>
      <c r="H122" s="40">
        <f t="shared" si="17"/>
        <v>0</v>
      </c>
      <c r="I122" s="42">
        <f t="shared" si="23"/>
        <v>0</v>
      </c>
      <c r="J122" s="40" t="e">
        <f t="shared" si="18"/>
        <v>#DIV/0!</v>
      </c>
      <c r="K122" s="31">
        <f t="shared" si="19"/>
        <v>0</v>
      </c>
      <c r="L122" s="40">
        <f t="shared" si="14"/>
        <v>0</v>
      </c>
      <c r="M122" s="31">
        <f t="shared" si="20"/>
        <v>-1512700</v>
      </c>
      <c r="N122" s="40" t="e">
        <f t="shared" si="15"/>
        <v>#DIV/0!</v>
      </c>
      <c r="O122" s="31">
        <f t="shared" si="21"/>
        <v>0</v>
      </c>
      <c r="P122" s="40" t="e">
        <f t="shared" si="16"/>
        <v>#DIV/0!</v>
      </c>
      <c r="Q122" s="31">
        <f t="shared" si="22"/>
        <v>0</v>
      </c>
      <c r="R122" s="10"/>
    </row>
    <row r="123" spans="1:18" ht="60" hidden="1" outlineLevel="3">
      <c r="A123" s="24" t="s">
        <v>154</v>
      </c>
      <c r="B123" s="25" t="s">
        <v>155</v>
      </c>
      <c r="C123" s="26"/>
      <c r="D123" s="26">
        <v>0</v>
      </c>
      <c r="E123" s="26">
        <v>1512700</v>
      </c>
      <c r="F123" s="26">
        <v>941194</v>
      </c>
      <c r="G123" s="26">
        <v>941511.4</v>
      </c>
      <c r="H123" s="40">
        <f t="shared" si="17"/>
        <v>0.90484379159579131</v>
      </c>
      <c r="I123" s="42">
        <f t="shared" si="23"/>
        <v>6.3323793484512656</v>
      </c>
      <c r="J123" s="40" t="e">
        <f t="shared" si="18"/>
        <v>#DIV/0!</v>
      </c>
      <c r="K123" s="31">
        <f t="shared" si="19"/>
        <v>941511.4</v>
      </c>
      <c r="L123" s="40" t="e">
        <f t="shared" si="14"/>
        <v>#DIV/0!</v>
      </c>
      <c r="M123" s="31">
        <f t="shared" si="20"/>
        <v>941511.4</v>
      </c>
      <c r="N123" s="40">
        <f t="shared" si="15"/>
        <v>62.24045746017056</v>
      </c>
      <c r="O123" s="31">
        <f t="shared" si="21"/>
        <v>-571188.6</v>
      </c>
      <c r="P123" s="40">
        <f t="shared" si="16"/>
        <v>100.03372312190686</v>
      </c>
      <c r="Q123" s="31">
        <f t="shared" si="22"/>
        <v>317.40000000002328</v>
      </c>
      <c r="R123" s="9"/>
    </row>
    <row r="124" spans="1:18" ht="132" hidden="1" outlineLevel="4">
      <c r="A124" s="24" t="s">
        <v>156</v>
      </c>
      <c r="B124" s="27" t="s">
        <v>157</v>
      </c>
      <c r="C124" s="26"/>
      <c r="D124" s="26">
        <v>0</v>
      </c>
      <c r="E124" s="26">
        <v>1512700</v>
      </c>
      <c r="F124" s="26">
        <v>941194</v>
      </c>
      <c r="G124" s="26">
        <v>941511.4</v>
      </c>
      <c r="H124" s="40">
        <f t="shared" si="17"/>
        <v>0.90484379159579131</v>
      </c>
      <c r="I124" s="42">
        <f t="shared" si="23"/>
        <v>6.3323793484512656</v>
      </c>
      <c r="J124" s="40" t="e">
        <f t="shared" si="18"/>
        <v>#DIV/0!</v>
      </c>
      <c r="K124" s="31">
        <f t="shared" si="19"/>
        <v>941511.4</v>
      </c>
      <c r="L124" s="40" t="e">
        <f t="shared" si="14"/>
        <v>#DIV/0!</v>
      </c>
      <c r="M124" s="31">
        <f t="shared" si="20"/>
        <v>941511.4</v>
      </c>
      <c r="N124" s="40">
        <f t="shared" si="15"/>
        <v>62.24045746017056</v>
      </c>
      <c r="O124" s="31">
        <f t="shared" si="21"/>
        <v>-571188.6</v>
      </c>
      <c r="P124" s="40">
        <f t="shared" si="16"/>
        <v>100.03372312190686</v>
      </c>
      <c r="Q124" s="31">
        <f t="shared" si="22"/>
        <v>317.40000000002328</v>
      </c>
      <c r="R124" s="9"/>
    </row>
    <row r="125" spans="1:18" ht="132" hidden="1" outlineLevel="7">
      <c r="A125" s="19" t="s">
        <v>156</v>
      </c>
      <c r="B125" s="20" t="s">
        <v>157</v>
      </c>
      <c r="C125" s="21"/>
      <c r="D125" s="21">
        <v>0</v>
      </c>
      <c r="E125" s="21">
        <v>1512700</v>
      </c>
      <c r="F125" s="21">
        <v>941194</v>
      </c>
      <c r="G125" s="21">
        <v>941511.4</v>
      </c>
      <c r="H125" s="40">
        <f t="shared" si="17"/>
        <v>0.90484379159579131</v>
      </c>
      <c r="I125" s="42">
        <f t="shared" si="23"/>
        <v>6.3323793484512656</v>
      </c>
      <c r="J125" s="40" t="e">
        <f t="shared" si="18"/>
        <v>#DIV/0!</v>
      </c>
      <c r="K125" s="31">
        <f t="shared" si="19"/>
        <v>941511.4</v>
      </c>
      <c r="L125" s="40" t="e">
        <f t="shared" si="14"/>
        <v>#DIV/0!</v>
      </c>
      <c r="M125" s="31">
        <f t="shared" si="20"/>
        <v>941511.4</v>
      </c>
      <c r="N125" s="40">
        <f t="shared" si="15"/>
        <v>62.24045746017056</v>
      </c>
      <c r="O125" s="31">
        <f t="shared" si="21"/>
        <v>-571188.6</v>
      </c>
      <c r="P125" s="40">
        <f t="shared" si="16"/>
        <v>100.03372312190686</v>
      </c>
      <c r="Q125" s="31">
        <f t="shared" si="22"/>
        <v>317.40000000002328</v>
      </c>
      <c r="R125" s="10"/>
    </row>
    <row r="126" spans="1:18" ht="60" hidden="1" outlineLevel="3">
      <c r="A126" s="24" t="s">
        <v>158</v>
      </c>
      <c r="B126" s="25" t="s">
        <v>159</v>
      </c>
      <c r="C126" s="26"/>
      <c r="D126" s="26">
        <v>26300</v>
      </c>
      <c r="E126" s="26">
        <v>26300</v>
      </c>
      <c r="F126" s="26">
        <v>0</v>
      </c>
      <c r="G126" s="26">
        <v>0</v>
      </c>
      <c r="H126" s="40">
        <f t="shared" si="17"/>
        <v>0</v>
      </c>
      <c r="I126" s="42">
        <f t="shared" si="23"/>
        <v>0</v>
      </c>
      <c r="J126" s="40" t="e">
        <f t="shared" si="18"/>
        <v>#DIV/0!</v>
      </c>
      <c r="K126" s="31">
        <f t="shared" si="19"/>
        <v>0</v>
      </c>
      <c r="L126" s="40">
        <f t="shared" si="14"/>
        <v>0</v>
      </c>
      <c r="M126" s="31">
        <f t="shared" si="20"/>
        <v>-26300</v>
      </c>
      <c r="N126" s="40">
        <f t="shared" si="15"/>
        <v>0</v>
      </c>
      <c r="O126" s="31">
        <f t="shared" si="21"/>
        <v>-26300</v>
      </c>
      <c r="P126" s="40" t="e">
        <f t="shared" si="16"/>
        <v>#DIV/0!</v>
      </c>
      <c r="Q126" s="31">
        <f t="shared" si="22"/>
        <v>0</v>
      </c>
      <c r="R126" s="9"/>
    </row>
    <row r="127" spans="1:18" ht="72" hidden="1" outlineLevel="4">
      <c r="A127" s="24" t="s">
        <v>160</v>
      </c>
      <c r="B127" s="25" t="s">
        <v>161</v>
      </c>
      <c r="C127" s="26"/>
      <c r="D127" s="26">
        <v>26300</v>
      </c>
      <c r="E127" s="26">
        <v>26300</v>
      </c>
      <c r="F127" s="26">
        <v>0</v>
      </c>
      <c r="G127" s="26">
        <v>0</v>
      </c>
      <c r="H127" s="40">
        <f t="shared" si="17"/>
        <v>0</v>
      </c>
      <c r="I127" s="42">
        <f t="shared" si="23"/>
        <v>0</v>
      </c>
      <c r="J127" s="40" t="e">
        <f t="shared" si="18"/>
        <v>#DIV/0!</v>
      </c>
      <c r="K127" s="31">
        <f t="shared" si="19"/>
        <v>0</v>
      </c>
      <c r="L127" s="40">
        <f t="shared" si="14"/>
        <v>0</v>
      </c>
      <c r="M127" s="31">
        <f t="shared" si="20"/>
        <v>-26300</v>
      </c>
      <c r="N127" s="40">
        <f t="shared" si="15"/>
        <v>0</v>
      </c>
      <c r="O127" s="31">
        <f t="shared" si="21"/>
        <v>-26300</v>
      </c>
      <c r="P127" s="40" t="e">
        <f t="shared" si="16"/>
        <v>#DIV/0!</v>
      </c>
      <c r="Q127" s="31">
        <f t="shared" si="22"/>
        <v>0</v>
      </c>
      <c r="R127" s="9"/>
    </row>
    <row r="128" spans="1:18" ht="72" hidden="1" outlineLevel="7">
      <c r="A128" s="19" t="s">
        <v>160</v>
      </c>
      <c r="B128" s="22" t="s">
        <v>161</v>
      </c>
      <c r="C128" s="21"/>
      <c r="D128" s="21">
        <v>26300</v>
      </c>
      <c r="E128" s="21">
        <v>26300</v>
      </c>
      <c r="F128" s="21">
        <v>0</v>
      </c>
      <c r="G128" s="21">
        <v>0</v>
      </c>
      <c r="H128" s="40">
        <f t="shared" si="17"/>
        <v>0</v>
      </c>
      <c r="I128" s="42">
        <f t="shared" si="23"/>
        <v>0</v>
      </c>
      <c r="J128" s="40" t="e">
        <f t="shared" si="18"/>
        <v>#DIV/0!</v>
      </c>
      <c r="K128" s="31">
        <f t="shared" si="19"/>
        <v>0</v>
      </c>
      <c r="L128" s="40">
        <f t="shared" si="14"/>
        <v>0</v>
      </c>
      <c r="M128" s="31">
        <f t="shared" si="20"/>
        <v>-26300</v>
      </c>
      <c r="N128" s="40">
        <f t="shared" si="15"/>
        <v>0</v>
      </c>
      <c r="O128" s="31">
        <f t="shared" si="21"/>
        <v>-26300</v>
      </c>
      <c r="P128" s="40" t="e">
        <f t="shared" si="16"/>
        <v>#DIV/0!</v>
      </c>
      <c r="Q128" s="31">
        <f t="shared" si="22"/>
        <v>0</v>
      </c>
      <c r="R128" s="10"/>
    </row>
    <row r="129" spans="1:18" ht="108" outlineLevel="2" collapsed="1">
      <c r="A129" s="24" t="s">
        <v>162</v>
      </c>
      <c r="B129" s="27" t="s">
        <v>163</v>
      </c>
      <c r="C129" s="26">
        <v>65986.710000000006</v>
      </c>
      <c r="D129" s="26">
        <v>377800</v>
      </c>
      <c r="E129" s="26">
        <v>377800</v>
      </c>
      <c r="F129" s="26">
        <v>94450</v>
      </c>
      <c r="G129" s="26">
        <v>215922.92</v>
      </c>
      <c r="H129" s="40">
        <f t="shared" si="17"/>
        <v>0.20751369938296521</v>
      </c>
      <c r="I129" s="42">
        <f t="shared" si="23"/>
        <v>1.4522456546625933</v>
      </c>
      <c r="J129" s="40">
        <f t="shared" si="18"/>
        <v>327.22182997152004</v>
      </c>
      <c r="K129" s="31">
        <f t="shared" si="19"/>
        <v>149936.21000000002</v>
      </c>
      <c r="L129" s="40">
        <f t="shared" si="14"/>
        <v>57.152705134992068</v>
      </c>
      <c r="M129" s="31">
        <f t="shared" si="20"/>
        <v>-161877.07999999999</v>
      </c>
      <c r="N129" s="40">
        <f t="shared" si="15"/>
        <v>57.152705134992068</v>
      </c>
      <c r="O129" s="31">
        <f t="shared" si="21"/>
        <v>-161877.07999999999</v>
      </c>
      <c r="P129" s="40">
        <f t="shared" si="16"/>
        <v>228.61082053996827</v>
      </c>
      <c r="Q129" s="31">
        <f t="shared" si="22"/>
        <v>121472.92000000001</v>
      </c>
      <c r="R129" s="9"/>
    </row>
    <row r="130" spans="1:18" ht="108" hidden="1" outlineLevel="3">
      <c r="A130" s="24" t="s">
        <v>164</v>
      </c>
      <c r="B130" s="27" t="s">
        <v>165</v>
      </c>
      <c r="C130" s="26"/>
      <c r="D130" s="26">
        <v>747300</v>
      </c>
      <c r="E130" s="26">
        <v>747300</v>
      </c>
      <c r="F130" s="26">
        <v>186825</v>
      </c>
      <c r="G130" s="26">
        <v>65986.710000000006</v>
      </c>
      <c r="H130" s="40">
        <f t="shared" si="17"/>
        <v>6.3416826255456832E-2</v>
      </c>
      <c r="I130" s="42">
        <f t="shared" si="23"/>
        <v>0.4438107490533228</v>
      </c>
      <c r="J130" s="40" t="e">
        <f t="shared" si="18"/>
        <v>#DIV/0!</v>
      </c>
      <c r="K130" s="31">
        <f t="shared" si="19"/>
        <v>65986.710000000006</v>
      </c>
      <c r="L130" s="40">
        <f t="shared" si="14"/>
        <v>8.8300160578081091</v>
      </c>
      <c r="M130" s="31">
        <f t="shared" si="20"/>
        <v>-681313.29</v>
      </c>
      <c r="N130" s="40">
        <f t="shared" si="15"/>
        <v>8.8300160578081091</v>
      </c>
      <c r="O130" s="31">
        <f t="shared" si="21"/>
        <v>-681313.29</v>
      </c>
      <c r="P130" s="40">
        <f t="shared" si="16"/>
        <v>35.320064231232436</v>
      </c>
      <c r="Q130" s="31">
        <f t="shared" si="22"/>
        <v>-120838.29</v>
      </c>
      <c r="R130" s="9"/>
    </row>
    <row r="131" spans="1:18" ht="96" hidden="1" outlineLevel="4">
      <c r="A131" s="24" t="s">
        <v>166</v>
      </c>
      <c r="B131" s="25" t="s">
        <v>167</v>
      </c>
      <c r="C131" s="26"/>
      <c r="D131" s="26">
        <v>747300</v>
      </c>
      <c r="E131" s="26">
        <v>747300</v>
      </c>
      <c r="F131" s="26">
        <v>186825</v>
      </c>
      <c r="G131" s="26">
        <v>65986.710000000006</v>
      </c>
      <c r="H131" s="40">
        <f t="shared" si="17"/>
        <v>6.3416826255456832E-2</v>
      </c>
      <c r="I131" s="42">
        <f t="shared" si="23"/>
        <v>0.4438107490533228</v>
      </c>
      <c r="J131" s="40" t="e">
        <f t="shared" si="18"/>
        <v>#DIV/0!</v>
      </c>
      <c r="K131" s="31">
        <f t="shared" si="19"/>
        <v>65986.710000000006</v>
      </c>
      <c r="L131" s="40">
        <f t="shared" si="14"/>
        <v>8.8300160578081091</v>
      </c>
      <c r="M131" s="31">
        <f t="shared" si="20"/>
        <v>-681313.29</v>
      </c>
      <c r="N131" s="40">
        <f t="shared" si="15"/>
        <v>8.8300160578081091</v>
      </c>
      <c r="O131" s="31">
        <f t="shared" si="21"/>
        <v>-681313.29</v>
      </c>
      <c r="P131" s="40">
        <f t="shared" si="16"/>
        <v>35.320064231232436</v>
      </c>
      <c r="Q131" s="31">
        <f t="shared" si="22"/>
        <v>-120838.29</v>
      </c>
      <c r="R131" s="9"/>
    </row>
    <row r="132" spans="1:18" ht="96" hidden="1" outlineLevel="7">
      <c r="A132" s="19" t="s">
        <v>166</v>
      </c>
      <c r="B132" s="22" t="s">
        <v>167</v>
      </c>
      <c r="C132" s="21"/>
      <c r="D132" s="21">
        <v>747300</v>
      </c>
      <c r="E132" s="21">
        <v>747300</v>
      </c>
      <c r="F132" s="21">
        <v>186825</v>
      </c>
      <c r="G132" s="21">
        <v>65986.710000000006</v>
      </c>
      <c r="H132" s="40">
        <f t="shared" si="17"/>
        <v>6.3416826255456832E-2</v>
      </c>
      <c r="I132" s="42">
        <f t="shared" si="23"/>
        <v>0.4438107490533228</v>
      </c>
      <c r="J132" s="40" t="e">
        <f t="shared" si="18"/>
        <v>#DIV/0!</v>
      </c>
      <c r="K132" s="31">
        <f t="shared" si="19"/>
        <v>65986.710000000006</v>
      </c>
      <c r="L132" s="40">
        <f t="shared" si="14"/>
        <v>8.8300160578081091</v>
      </c>
      <c r="M132" s="31">
        <f t="shared" si="20"/>
        <v>-681313.29</v>
      </c>
      <c r="N132" s="40">
        <f t="shared" si="15"/>
        <v>8.8300160578081091</v>
      </c>
      <c r="O132" s="31">
        <f t="shared" si="21"/>
        <v>-681313.29</v>
      </c>
      <c r="P132" s="40">
        <f t="shared" si="16"/>
        <v>35.320064231232436</v>
      </c>
      <c r="Q132" s="31">
        <f t="shared" si="22"/>
        <v>-120838.29</v>
      </c>
      <c r="R132" s="10"/>
    </row>
    <row r="133" spans="1:18" ht="24" outlineLevel="1">
      <c r="A133" s="24" t="s">
        <v>168</v>
      </c>
      <c r="B133" s="25" t="s">
        <v>169</v>
      </c>
      <c r="C133" s="26">
        <f>C134</f>
        <v>66896.11</v>
      </c>
      <c r="D133" s="26">
        <f t="shared" ref="D133:G133" si="28">D134</f>
        <v>145000</v>
      </c>
      <c r="E133" s="26">
        <f t="shared" si="28"/>
        <v>145000</v>
      </c>
      <c r="F133" s="26">
        <f t="shared" si="28"/>
        <v>66000</v>
      </c>
      <c r="G133" s="26">
        <f t="shared" si="28"/>
        <v>70262.97</v>
      </c>
      <c r="H133" s="40">
        <f t="shared" si="17"/>
        <v>6.7526545279835523E-2</v>
      </c>
      <c r="I133" s="42">
        <f t="shared" si="23"/>
        <v>0.47257184585215944</v>
      </c>
      <c r="J133" s="40">
        <f t="shared" si="18"/>
        <v>105.03296828470295</v>
      </c>
      <c r="K133" s="31">
        <f t="shared" si="19"/>
        <v>3366.8600000000006</v>
      </c>
      <c r="L133" s="40">
        <f t="shared" si="14"/>
        <v>48.457220689655173</v>
      </c>
      <c r="M133" s="31">
        <f t="shared" si="20"/>
        <v>-74737.03</v>
      </c>
      <c r="N133" s="40">
        <f t="shared" si="15"/>
        <v>48.457220689655173</v>
      </c>
      <c r="O133" s="31">
        <f t="shared" si="21"/>
        <v>-74737.03</v>
      </c>
      <c r="P133" s="40">
        <f t="shared" si="16"/>
        <v>106.45904545454545</v>
      </c>
      <c r="Q133" s="31">
        <f t="shared" si="22"/>
        <v>4262.9700000000012</v>
      </c>
      <c r="R133" s="9"/>
    </row>
    <row r="134" spans="1:18" ht="24" outlineLevel="2" collapsed="1">
      <c r="A134" s="24" t="s">
        <v>170</v>
      </c>
      <c r="B134" s="25" t="s">
        <v>171</v>
      </c>
      <c r="C134" s="26">
        <v>66896.11</v>
      </c>
      <c r="D134" s="26">
        <v>145000</v>
      </c>
      <c r="E134" s="26">
        <v>145000</v>
      </c>
      <c r="F134" s="26">
        <v>66000</v>
      </c>
      <c r="G134" s="26">
        <v>70262.97</v>
      </c>
      <c r="H134" s="40">
        <f t="shared" si="17"/>
        <v>6.7526545279835523E-2</v>
      </c>
      <c r="I134" s="42">
        <f t="shared" si="23"/>
        <v>0.47257184585215944</v>
      </c>
      <c r="J134" s="40">
        <f t="shared" si="18"/>
        <v>105.03296828470295</v>
      </c>
      <c r="K134" s="31">
        <f t="shared" si="19"/>
        <v>3366.8600000000006</v>
      </c>
      <c r="L134" s="40">
        <f t="shared" ref="L134:L196" si="29">G134/D134*100</f>
        <v>48.457220689655173</v>
      </c>
      <c r="M134" s="31">
        <f t="shared" si="20"/>
        <v>-74737.03</v>
      </c>
      <c r="N134" s="40">
        <f t="shared" ref="N134:N196" si="30">G134/E134*100</f>
        <v>48.457220689655173</v>
      </c>
      <c r="O134" s="31">
        <f t="shared" si="21"/>
        <v>-74737.03</v>
      </c>
      <c r="P134" s="40">
        <f t="shared" ref="P134:P196" si="31">G134/F134*100</f>
        <v>106.45904545454545</v>
      </c>
      <c r="Q134" s="31">
        <f t="shared" si="22"/>
        <v>4262.9700000000012</v>
      </c>
      <c r="R134" s="9"/>
    </row>
    <row r="135" spans="1:18" ht="36" hidden="1" outlineLevel="3">
      <c r="A135" s="24" t="s">
        <v>172</v>
      </c>
      <c r="B135" s="25" t="s">
        <v>173</v>
      </c>
      <c r="C135" s="26"/>
      <c r="D135" s="26">
        <v>57000</v>
      </c>
      <c r="E135" s="26">
        <v>57000</v>
      </c>
      <c r="F135" s="26">
        <v>35000</v>
      </c>
      <c r="G135" s="26">
        <v>40693.839999999997</v>
      </c>
      <c r="H135" s="40">
        <f t="shared" ref="H135:H198" si="32">G135/G$7*100</f>
        <v>3.9108999084017965E-2</v>
      </c>
      <c r="I135" s="42">
        <f t="shared" si="23"/>
        <v>0.27369698553323946</v>
      </c>
      <c r="J135" s="40" t="e">
        <f t="shared" ref="J135:J198" si="33">G135/C135*100</f>
        <v>#DIV/0!</v>
      </c>
      <c r="K135" s="31">
        <f t="shared" ref="K135:K198" si="34">G135-C135</f>
        <v>40693.839999999997</v>
      </c>
      <c r="L135" s="40">
        <f t="shared" si="29"/>
        <v>71.392701754385953</v>
      </c>
      <c r="M135" s="31">
        <f t="shared" ref="M135:M198" si="35">G135-D135</f>
        <v>-16306.160000000003</v>
      </c>
      <c r="N135" s="40">
        <f t="shared" si="30"/>
        <v>71.392701754385953</v>
      </c>
      <c r="O135" s="31">
        <f t="shared" ref="O135:O198" si="36">G135-E135</f>
        <v>-16306.160000000003</v>
      </c>
      <c r="P135" s="40">
        <f t="shared" si="31"/>
        <v>116.26811428571429</v>
      </c>
      <c r="Q135" s="31">
        <f t="shared" ref="Q135:Q198" si="37">G135-F135</f>
        <v>5693.8399999999965</v>
      </c>
      <c r="R135" s="9"/>
    </row>
    <row r="136" spans="1:18" ht="96" hidden="1" outlineLevel="4">
      <c r="A136" s="24" t="s">
        <v>174</v>
      </c>
      <c r="B136" s="25" t="s">
        <v>175</v>
      </c>
      <c r="C136" s="26"/>
      <c r="D136" s="26">
        <v>57000</v>
      </c>
      <c r="E136" s="26">
        <v>57000</v>
      </c>
      <c r="F136" s="26">
        <v>35000</v>
      </c>
      <c r="G136" s="26">
        <v>40693.839999999997</v>
      </c>
      <c r="H136" s="40">
        <f t="shared" si="32"/>
        <v>3.9108999084017965E-2</v>
      </c>
      <c r="I136" s="42">
        <f t="shared" ref="I136:I199" si="38">G136/G$8*100</f>
        <v>0.27369698553323946</v>
      </c>
      <c r="J136" s="40" t="e">
        <f t="shared" si="33"/>
        <v>#DIV/0!</v>
      </c>
      <c r="K136" s="31">
        <f t="shared" si="34"/>
        <v>40693.839999999997</v>
      </c>
      <c r="L136" s="40">
        <f t="shared" si="29"/>
        <v>71.392701754385953</v>
      </c>
      <c r="M136" s="31">
        <f t="shared" si="35"/>
        <v>-16306.160000000003</v>
      </c>
      <c r="N136" s="40">
        <f t="shared" si="30"/>
        <v>71.392701754385953</v>
      </c>
      <c r="O136" s="31">
        <f t="shared" si="36"/>
        <v>-16306.160000000003</v>
      </c>
      <c r="P136" s="40">
        <f t="shared" si="31"/>
        <v>116.26811428571429</v>
      </c>
      <c r="Q136" s="31">
        <f t="shared" si="37"/>
        <v>5693.8399999999965</v>
      </c>
      <c r="R136" s="9"/>
    </row>
    <row r="137" spans="1:18" ht="96" hidden="1" outlineLevel="7">
      <c r="A137" s="19" t="s">
        <v>174</v>
      </c>
      <c r="B137" s="22" t="s">
        <v>175</v>
      </c>
      <c r="C137" s="21"/>
      <c r="D137" s="21">
        <v>57000</v>
      </c>
      <c r="E137" s="21">
        <v>57000</v>
      </c>
      <c r="F137" s="21">
        <v>35000</v>
      </c>
      <c r="G137" s="21">
        <v>40693.839999999997</v>
      </c>
      <c r="H137" s="40">
        <f t="shared" si="32"/>
        <v>3.9108999084017965E-2</v>
      </c>
      <c r="I137" s="42">
        <f t="shared" si="38"/>
        <v>0.27369698553323946</v>
      </c>
      <c r="J137" s="40" t="e">
        <f t="shared" si="33"/>
        <v>#DIV/0!</v>
      </c>
      <c r="K137" s="31">
        <f t="shared" si="34"/>
        <v>40693.839999999997</v>
      </c>
      <c r="L137" s="40">
        <f t="shared" si="29"/>
        <v>71.392701754385953</v>
      </c>
      <c r="M137" s="31">
        <f t="shared" si="35"/>
        <v>-16306.160000000003</v>
      </c>
      <c r="N137" s="40">
        <f t="shared" si="30"/>
        <v>71.392701754385953</v>
      </c>
      <c r="O137" s="31">
        <f t="shared" si="36"/>
        <v>-16306.160000000003</v>
      </c>
      <c r="P137" s="40">
        <f t="shared" si="31"/>
        <v>116.26811428571429</v>
      </c>
      <c r="Q137" s="31">
        <f t="shared" si="37"/>
        <v>5693.8399999999965</v>
      </c>
      <c r="R137" s="10"/>
    </row>
    <row r="138" spans="1:18" ht="48" hidden="1" outlineLevel="3">
      <c r="A138" s="24" t="s">
        <v>176</v>
      </c>
      <c r="B138" s="25" t="s">
        <v>177</v>
      </c>
      <c r="C138" s="26"/>
      <c r="D138" s="26">
        <v>68000</v>
      </c>
      <c r="E138" s="26">
        <v>68000</v>
      </c>
      <c r="F138" s="26">
        <v>37000</v>
      </c>
      <c r="G138" s="26">
        <v>26202.27</v>
      </c>
      <c r="H138" s="40">
        <f t="shared" si="32"/>
        <v>2.5181810156750788E-2</v>
      </c>
      <c r="I138" s="42">
        <f t="shared" si="38"/>
        <v>0.1762301693113266</v>
      </c>
      <c r="J138" s="40" t="e">
        <f t="shared" si="33"/>
        <v>#DIV/0!</v>
      </c>
      <c r="K138" s="31">
        <f t="shared" si="34"/>
        <v>26202.27</v>
      </c>
      <c r="L138" s="40">
        <f t="shared" si="29"/>
        <v>38.53275</v>
      </c>
      <c r="M138" s="31">
        <f t="shared" si="35"/>
        <v>-41797.729999999996</v>
      </c>
      <c r="N138" s="40">
        <f t="shared" si="30"/>
        <v>38.53275</v>
      </c>
      <c r="O138" s="31">
        <f t="shared" si="36"/>
        <v>-41797.729999999996</v>
      </c>
      <c r="P138" s="40">
        <f t="shared" si="31"/>
        <v>70.816945945945946</v>
      </c>
      <c r="Q138" s="31">
        <f t="shared" si="37"/>
        <v>-10797.73</v>
      </c>
      <c r="R138" s="9"/>
    </row>
    <row r="139" spans="1:18" ht="108" hidden="1" outlineLevel="4">
      <c r="A139" s="24" t="s">
        <v>178</v>
      </c>
      <c r="B139" s="27" t="s">
        <v>179</v>
      </c>
      <c r="C139" s="26"/>
      <c r="D139" s="26">
        <v>68000</v>
      </c>
      <c r="E139" s="26">
        <v>68000</v>
      </c>
      <c r="F139" s="26">
        <v>37000</v>
      </c>
      <c r="G139" s="26">
        <v>26202.27</v>
      </c>
      <c r="H139" s="40">
        <f t="shared" si="32"/>
        <v>2.5181810156750788E-2</v>
      </c>
      <c r="I139" s="42">
        <f t="shared" si="38"/>
        <v>0.1762301693113266</v>
      </c>
      <c r="J139" s="40" t="e">
        <f t="shared" si="33"/>
        <v>#DIV/0!</v>
      </c>
      <c r="K139" s="31">
        <f t="shared" si="34"/>
        <v>26202.27</v>
      </c>
      <c r="L139" s="40">
        <f t="shared" si="29"/>
        <v>38.53275</v>
      </c>
      <c r="M139" s="31">
        <f t="shared" si="35"/>
        <v>-41797.729999999996</v>
      </c>
      <c r="N139" s="40">
        <f t="shared" si="30"/>
        <v>38.53275</v>
      </c>
      <c r="O139" s="31">
        <f t="shared" si="36"/>
        <v>-41797.729999999996</v>
      </c>
      <c r="P139" s="40">
        <f t="shared" si="31"/>
        <v>70.816945945945946</v>
      </c>
      <c r="Q139" s="31">
        <f t="shared" si="37"/>
        <v>-10797.73</v>
      </c>
      <c r="R139" s="9"/>
    </row>
    <row r="140" spans="1:18" ht="108" hidden="1" outlineLevel="7">
      <c r="A140" s="19" t="s">
        <v>178</v>
      </c>
      <c r="B140" s="20" t="s">
        <v>179</v>
      </c>
      <c r="C140" s="21"/>
      <c r="D140" s="21">
        <v>68000</v>
      </c>
      <c r="E140" s="21">
        <v>68000</v>
      </c>
      <c r="F140" s="21">
        <v>37000</v>
      </c>
      <c r="G140" s="21">
        <v>26202.27</v>
      </c>
      <c r="H140" s="40">
        <f t="shared" si="32"/>
        <v>2.5181810156750788E-2</v>
      </c>
      <c r="I140" s="42">
        <f t="shared" si="38"/>
        <v>0.1762301693113266</v>
      </c>
      <c r="J140" s="40" t="e">
        <f t="shared" si="33"/>
        <v>#DIV/0!</v>
      </c>
      <c r="K140" s="31">
        <f t="shared" si="34"/>
        <v>26202.27</v>
      </c>
      <c r="L140" s="40">
        <f t="shared" si="29"/>
        <v>38.53275</v>
      </c>
      <c r="M140" s="31">
        <f t="shared" si="35"/>
        <v>-41797.729999999996</v>
      </c>
      <c r="N140" s="40">
        <f t="shared" si="30"/>
        <v>38.53275</v>
      </c>
      <c r="O140" s="31">
        <f t="shared" si="36"/>
        <v>-41797.729999999996</v>
      </c>
      <c r="P140" s="40">
        <f t="shared" si="31"/>
        <v>70.816945945945946</v>
      </c>
      <c r="Q140" s="31">
        <f t="shared" si="37"/>
        <v>-10797.73</v>
      </c>
      <c r="R140" s="10"/>
    </row>
    <row r="141" spans="1:18" ht="48" outlineLevel="1">
      <c r="A141" s="24" t="s">
        <v>180</v>
      </c>
      <c r="B141" s="25" t="s">
        <v>181</v>
      </c>
      <c r="C141" s="26">
        <f>C142+C146</f>
        <v>1634759.4900000002</v>
      </c>
      <c r="D141" s="26">
        <f t="shared" ref="D141:G141" si="39">D142+D146</f>
        <v>9976027</v>
      </c>
      <c r="E141" s="26">
        <f t="shared" si="39"/>
        <v>9976027</v>
      </c>
      <c r="F141" s="26">
        <f t="shared" si="39"/>
        <v>1965931.17</v>
      </c>
      <c r="G141" s="26">
        <f t="shared" si="39"/>
        <v>1382924.8</v>
      </c>
      <c r="H141" s="40">
        <f t="shared" si="32"/>
        <v>1.3290661371958441</v>
      </c>
      <c r="I141" s="42">
        <f t="shared" si="38"/>
        <v>9.3012197664107905</v>
      </c>
      <c r="J141" s="40">
        <f t="shared" si="33"/>
        <v>84.595000577118526</v>
      </c>
      <c r="K141" s="31">
        <f t="shared" si="34"/>
        <v>-251834.69000000018</v>
      </c>
      <c r="L141" s="40">
        <f t="shared" si="29"/>
        <v>13.862480524561532</v>
      </c>
      <c r="M141" s="31">
        <f t="shared" si="35"/>
        <v>-8593102.1999999993</v>
      </c>
      <c r="N141" s="40">
        <f t="shared" si="30"/>
        <v>13.862480524561532</v>
      </c>
      <c r="O141" s="31">
        <f t="shared" si="36"/>
        <v>-8593102.1999999993</v>
      </c>
      <c r="P141" s="40">
        <f t="shared" si="31"/>
        <v>70.344517707606215</v>
      </c>
      <c r="Q141" s="31">
        <f t="shared" si="37"/>
        <v>-583006.36999999988</v>
      </c>
      <c r="R141" s="9"/>
    </row>
    <row r="142" spans="1:18" ht="24" outlineLevel="2" collapsed="1">
      <c r="A142" s="24" t="s">
        <v>182</v>
      </c>
      <c r="B142" s="25" t="s">
        <v>183</v>
      </c>
      <c r="C142" s="26">
        <v>1577762.37</v>
      </c>
      <c r="D142" s="26">
        <v>9330827</v>
      </c>
      <c r="E142" s="26">
        <v>9330827</v>
      </c>
      <c r="F142" s="26">
        <v>1804631.17</v>
      </c>
      <c r="G142" s="26">
        <v>1303682.5600000001</v>
      </c>
      <c r="H142" s="40">
        <f t="shared" si="32"/>
        <v>1.2529100238485775</v>
      </c>
      <c r="I142" s="42">
        <f t="shared" si="38"/>
        <v>8.7682555090464955</v>
      </c>
      <c r="J142" s="40">
        <f t="shared" si="33"/>
        <v>82.628574796089211</v>
      </c>
      <c r="K142" s="31">
        <f t="shared" si="34"/>
        <v>-274079.81000000006</v>
      </c>
      <c r="L142" s="40">
        <f t="shared" si="29"/>
        <v>13.97177935031911</v>
      </c>
      <c r="M142" s="31">
        <f t="shared" si="35"/>
        <v>-8027144.4399999995</v>
      </c>
      <c r="N142" s="40">
        <f t="shared" si="30"/>
        <v>13.97177935031911</v>
      </c>
      <c r="O142" s="31">
        <f t="shared" si="36"/>
        <v>-8027144.4399999995</v>
      </c>
      <c r="P142" s="40">
        <f t="shared" si="31"/>
        <v>72.2409421754585</v>
      </c>
      <c r="Q142" s="31">
        <f t="shared" si="37"/>
        <v>-500948.60999999987</v>
      </c>
      <c r="R142" s="9"/>
    </row>
    <row r="143" spans="1:18" ht="24" hidden="1" outlineLevel="3">
      <c r="A143" s="24" t="s">
        <v>184</v>
      </c>
      <c r="B143" s="25" t="s">
        <v>185</v>
      </c>
      <c r="C143" s="26"/>
      <c r="D143" s="26">
        <v>8595100</v>
      </c>
      <c r="E143" s="26">
        <v>8595100</v>
      </c>
      <c r="F143" s="26">
        <v>2046020</v>
      </c>
      <c r="G143" s="26">
        <v>1577762.37</v>
      </c>
      <c r="H143" s="40">
        <f t="shared" si="32"/>
        <v>1.5163156655436798</v>
      </c>
      <c r="I143" s="42">
        <f t="shared" si="38"/>
        <v>10.611650425636402</v>
      </c>
      <c r="J143" s="40" t="e">
        <f t="shared" si="33"/>
        <v>#DIV/0!</v>
      </c>
      <c r="K143" s="31">
        <f t="shared" si="34"/>
        <v>1577762.37</v>
      </c>
      <c r="L143" s="40">
        <f t="shared" si="29"/>
        <v>18.356533024630313</v>
      </c>
      <c r="M143" s="31">
        <f t="shared" si="35"/>
        <v>-7017337.6299999999</v>
      </c>
      <c r="N143" s="40">
        <f t="shared" si="30"/>
        <v>18.356533024630313</v>
      </c>
      <c r="O143" s="31">
        <f t="shared" si="36"/>
        <v>-7017337.6299999999</v>
      </c>
      <c r="P143" s="40">
        <f t="shared" si="31"/>
        <v>77.113731537326132</v>
      </c>
      <c r="Q143" s="31">
        <f t="shared" si="37"/>
        <v>-468257.62999999989</v>
      </c>
      <c r="R143" s="9"/>
    </row>
    <row r="144" spans="1:18" ht="36" hidden="1" outlineLevel="4">
      <c r="A144" s="24" t="s">
        <v>186</v>
      </c>
      <c r="B144" s="25" t="s">
        <v>187</v>
      </c>
      <c r="C144" s="26"/>
      <c r="D144" s="26">
        <v>8595100</v>
      </c>
      <c r="E144" s="26">
        <v>8595100</v>
      </c>
      <c r="F144" s="26">
        <v>2046020</v>
      </c>
      <c r="G144" s="26">
        <v>1577762.37</v>
      </c>
      <c r="H144" s="40">
        <f t="shared" si="32"/>
        <v>1.5163156655436798</v>
      </c>
      <c r="I144" s="42">
        <f t="shared" si="38"/>
        <v>10.611650425636402</v>
      </c>
      <c r="J144" s="40" t="e">
        <f t="shared" si="33"/>
        <v>#DIV/0!</v>
      </c>
      <c r="K144" s="31">
        <f t="shared" si="34"/>
        <v>1577762.37</v>
      </c>
      <c r="L144" s="40">
        <f t="shared" si="29"/>
        <v>18.356533024630313</v>
      </c>
      <c r="M144" s="31">
        <f t="shared" si="35"/>
        <v>-7017337.6299999999</v>
      </c>
      <c r="N144" s="40">
        <f t="shared" si="30"/>
        <v>18.356533024630313</v>
      </c>
      <c r="O144" s="31">
        <f t="shared" si="36"/>
        <v>-7017337.6299999999</v>
      </c>
      <c r="P144" s="40">
        <f t="shared" si="31"/>
        <v>77.113731537326132</v>
      </c>
      <c r="Q144" s="31">
        <f t="shared" si="37"/>
        <v>-468257.62999999989</v>
      </c>
      <c r="R144" s="9"/>
    </row>
    <row r="145" spans="1:18" ht="36" hidden="1" outlineLevel="7">
      <c r="A145" s="19" t="s">
        <v>186</v>
      </c>
      <c r="B145" s="22" t="s">
        <v>187</v>
      </c>
      <c r="C145" s="21"/>
      <c r="D145" s="21">
        <v>8595100</v>
      </c>
      <c r="E145" s="21">
        <v>8595100</v>
      </c>
      <c r="F145" s="21">
        <v>2046020</v>
      </c>
      <c r="G145" s="21">
        <v>1577762.37</v>
      </c>
      <c r="H145" s="40">
        <f t="shared" si="32"/>
        <v>1.5163156655436798</v>
      </c>
      <c r="I145" s="42">
        <f t="shared" si="38"/>
        <v>10.611650425636402</v>
      </c>
      <c r="J145" s="40" t="e">
        <f t="shared" si="33"/>
        <v>#DIV/0!</v>
      </c>
      <c r="K145" s="31">
        <f t="shared" si="34"/>
        <v>1577762.37</v>
      </c>
      <c r="L145" s="40">
        <f t="shared" si="29"/>
        <v>18.356533024630313</v>
      </c>
      <c r="M145" s="31">
        <f t="shared" si="35"/>
        <v>-7017337.6299999999</v>
      </c>
      <c r="N145" s="40">
        <f t="shared" si="30"/>
        <v>18.356533024630313</v>
      </c>
      <c r="O145" s="31">
        <f t="shared" si="36"/>
        <v>-7017337.6299999999</v>
      </c>
      <c r="P145" s="40">
        <f t="shared" si="31"/>
        <v>77.113731537326132</v>
      </c>
      <c r="Q145" s="31">
        <f t="shared" si="37"/>
        <v>-468257.62999999989</v>
      </c>
      <c r="R145" s="10"/>
    </row>
    <row r="146" spans="1:18" ht="24" outlineLevel="2">
      <c r="A146" s="24" t="s">
        <v>188</v>
      </c>
      <c r="B146" s="25" t="s">
        <v>189</v>
      </c>
      <c r="C146" s="26">
        <f>C147+C150</f>
        <v>56997.120000000003</v>
      </c>
      <c r="D146" s="26">
        <f t="shared" ref="D146:F146" si="40">D147+D150</f>
        <v>645200</v>
      </c>
      <c r="E146" s="26">
        <f t="shared" si="40"/>
        <v>645200</v>
      </c>
      <c r="F146" s="26">
        <f t="shared" si="40"/>
        <v>161300</v>
      </c>
      <c r="G146" s="26">
        <v>79242.240000000005</v>
      </c>
      <c r="H146" s="40">
        <f t="shared" si="32"/>
        <v>7.6156113347266616E-2</v>
      </c>
      <c r="I146" s="42">
        <f t="shared" si="38"/>
        <v>0.5329642573642962</v>
      </c>
      <c r="J146" s="40">
        <f t="shared" si="33"/>
        <v>139.02849828201846</v>
      </c>
      <c r="K146" s="31">
        <f t="shared" si="34"/>
        <v>22245.120000000003</v>
      </c>
      <c r="L146" s="40">
        <f t="shared" si="29"/>
        <v>12.281810291382518</v>
      </c>
      <c r="M146" s="31">
        <f t="shared" si="35"/>
        <v>-565957.76</v>
      </c>
      <c r="N146" s="40">
        <f t="shared" si="30"/>
        <v>12.281810291382518</v>
      </c>
      <c r="O146" s="31">
        <f t="shared" si="36"/>
        <v>-565957.76</v>
      </c>
      <c r="P146" s="40">
        <f t="shared" si="31"/>
        <v>49.127241165530073</v>
      </c>
      <c r="Q146" s="31">
        <f t="shared" si="37"/>
        <v>-82057.759999999995</v>
      </c>
      <c r="R146" s="9"/>
    </row>
    <row r="147" spans="1:18" ht="36" outlineLevel="3" collapsed="1">
      <c r="A147" s="24" t="s">
        <v>190</v>
      </c>
      <c r="B147" s="25" t="s">
        <v>191</v>
      </c>
      <c r="C147" s="26">
        <v>55085.37</v>
      </c>
      <c r="D147" s="26">
        <v>645200</v>
      </c>
      <c r="E147" s="26">
        <v>645200</v>
      </c>
      <c r="F147" s="26">
        <v>161300</v>
      </c>
      <c r="G147" s="26">
        <v>73737.740000000005</v>
      </c>
      <c r="H147" s="40">
        <f t="shared" si="32"/>
        <v>7.0865988712727895E-2</v>
      </c>
      <c r="I147" s="42">
        <f t="shared" si="38"/>
        <v>0.49594231357949442</v>
      </c>
      <c r="J147" s="40">
        <f t="shared" si="33"/>
        <v>133.86084181698334</v>
      </c>
      <c r="K147" s="31">
        <f t="shared" si="34"/>
        <v>18652.370000000003</v>
      </c>
      <c r="L147" s="40">
        <f t="shared" si="29"/>
        <v>11.428663980161192</v>
      </c>
      <c r="M147" s="31">
        <f t="shared" si="35"/>
        <v>-571462.26</v>
      </c>
      <c r="N147" s="40">
        <f t="shared" si="30"/>
        <v>11.428663980161192</v>
      </c>
      <c r="O147" s="31">
        <f t="shared" si="36"/>
        <v>-571462.26</v>
      </c>
      <c r="P147" s="40">
        <f t="shared" si="31"/>
        <v>45.714655920644766</v>
      </c>
      <c r="Q147" s="31">
        <f t="shared" si="37"/>
        <v>-87562.26</v>
      </c>
      <c r="R147" s="9"/>
    </row>
    <row r="148" spans="1:18" ht="48" hidden="1" outlineLevel="4">
      <c r="A148" s="24" t="s">
        <v>192</v>
      </c>
      <c r="B148" s="25" t="s">
        <v>193</v>
      </c>
      <c r="C148" s="26"/>
      <c r="D148" s="26">
        <v>610900</v>
      </c>
      <c r="E148" s="26">
        <v>610900</v>
      </c>
      <c r="F148" s="26">
        <v>152700</v>
      </c>
      <c r="G148" s="26">
        <v>55085.37</v>
      </c>
      <c r="H148" s="40">
        <f t="shared" si="32"/>
        <v>5.294004411657368E-2</v>
      </c>
      <c r="I148" s="42">
        <f t="shared" si="38"/>
        <v>0.37049095676355792</v>
      </c>
      <c r="J148" s="40" t="e">
        <f t="shared" si="33"/>
        <v>#DIV/0!</v>
      </c>
      <c r="K148" s="31">
        <f t="shared" si="34"/>
        <v>55085.37</v>
      </c>
      <c r="L148" s="40">
        <f t="shared" si="29"/>
        <v>9.0170846292355549</v>
      </c>
      <c r="M148" s="31">
        <f t="shared" si="35"/>
        <v>-555814.63</v>
      </c>
      <c r="N148" s="40">
        <f t="shared" si="30"/>
        <v>9.0170846292355549</v>
      </c>
      <c r="O148" s="31">
        <f t="shared" si="36"/>
        <v>-555814.63</v>
      </c>
      <c r="P148" s="40">
        <f t="shared" si="31"/>
        <v>36.074243614931241</v>
      </c>
      <c r="Q148" s="31">
        <f t="shared" si="37"/>
        <v>-97614.63</v>
      </c>
      <c r="R148" s="9"/>
    </row>
    <row r="149" spans="1:18" ht="48" hidden="1" outlineLevel="7">
      <c r="A149" s="19" t="s">
        <v>192</v>
      </c>
      <c r="B149" s="22" t="s">
        <v>193</v>
      </c>
      <c r="C149" s="21"/>
      <c r="D149" s="21">
        <v>610900</v>
      </c>
      <c r="E149" s="21">
        <v>610900</v>
      </c>
      <c r="F149" s="21">
        <v>152700</v>
      </c>
      <c r="G149" s="21">
        <v>55085.37</v>
      </c>
      <c r="H149" s="40">
        <f t="shared" si="32"/>
        <v>5.294004411657368E-2</v>
      </c>
      <c r="I149" s="42">
        <f t="shared" si="38"/>
        <v>0.37049095676355792</v>
      </c>
      <c r="J149" s="40" t="e">
        <f t="shared" si="33"/>
        <v>#DIV/0!</v>
      </c>
      <c r="K149" s="31">
        <f t="shared" si="34"/>
        <v>55085.37</v>
      </c>
      <c r="L149" s="40">
        <f t="shared" si="29"/>
        <v>9.0170846292355549</v>
      </c>
      <c r="M149" s="31">
        <f t="shared" si="35"/>
        <v>-555814.63</v>
      </c>
      <c r="N149" s="40">
        <f t="shared" si="30"/>
        <v>9.0170846292355549</v>
      </c>
      <c r="O149" s="31">
        <f t="shared" si="36"/>
        <v>-555814.63</v>
      </c>
      <c r="P149" s="40">
        <f t="shared" si="31"/>
        <v>36.074243614931241</v>
      </c>
      <c r="Q149" s="31">
        <f t="shared" si="37"/>
        <v>-97614.63</v>
      </c>
      <c r="R149" s="10"/>
    </row>
    <row r="150" spans="1:18" ht="24" outlineLevel="3" collapsed="1">
      <c r="A150" s="24" t="s">
        <v>194</v>
      </c>
      <c r="B150" s="25" t="s">
        <v>195</v>
      </c>
      <c r="C150" s="26">
        <v>1911.75</v>
      </c>
      <c r="D150" s="26">
        <v>0</v>
      </c>
      <c r="E150" s="26">
        <v>0</v>
      </c>
      <c r="F150" s="26">
        <v>0</v>
      </c>
      <c r="G150" s="26">
        <v>5504.5</v>
      </c>
      <c r="H150" s="40">
        <f t="shared" si="32"/>
        <v>5.2901246345387143E-3</v>
      </c>
      <c r="I150" s="42">
        <f t="shared" si="38"/>
        <v>3.7021943784801739E-2</v>
      </c>
      <c r="J150" s="40">
        <f t="shared" si="33"/>
        <v>287.92990715313198</v>
      </c>
      <c r="K150" s="31">
        <f t="shared" si="34"/>
        <v>3592.75</v>
      </c>
      <c r="L150" s="40">
        <v>0</v>
      </c>
      <c r="M150" s="31">
        <f t="shared" si="35"/>
        <v>5504.5</v>
      </c>
      <c r="N150" s="40">
        <v>0</v>
      </c>
      <c r="O150" s="31">
        <f t="shared" si="36"/>
        <v>5504.5</v>
      </c>
      <c r="P150" s="40">
        <v>0</v>
      </c>
      <c r="Q150" s="31">
        <f t="shared" si="37"/>
        <v>5504.5</v>
      </c>
      <c r="R150" s="9"/>
    </row>
    <row r="151" spans="1:18" ht="24" hidden="1" outlineLevel="4">
      <c r="A151" s="24" t="s">
        <v>196</v>
      </c>
      <c r="B151" s="25" t="s">
        <v>197</v>
      </c>
      <c r="C151" s="26"/>
      <c r="D151" s="26">
        <v>0</v>
      </c>
      <c r="E151" s="26">
        <v>0</v>
      </c>
      <c r="F151" s="26">
        <v>0</v>
      </c>
      <c r="G151" s="26">
        <v>1911.75</v>
      </c>
      <c r="H151" s="40">
        <f t="shared" si="32"/>
        <v>1.8372959887509104E-3</v>
      </c>
      <c r="I151" s="42">
        <f t="shared" si="38"/>
        <v>1.2857970938431237E-2</v>
      </c>
      <c r="J151" s="40" t="e">
        <f t="shared" si="33"/>
        <v>#DIV/0!</v>
      </c>
      <c r="K151" s="31">
        <f t="shared" si="34"/>
        <v>1911.75</v>
      </c>
      <c r="L151" s="40" t="e">
        <f t="shared" si="29"/>
        <v>#DIV/0!</v>
      </c>
      <c r="M151" s="31">
        <f t="shared" si="35"/>
        <v>1911.75</v>
      </c>
      <c r="N151" s="40" t="e">
        <f t="shared" si="30"/>
        <v>#DIV/0!</v>
      </c>
      <c r="O151" s="31">
        <f t="shared" si="36"/>
        <v>1911.75</v>
      </c>
      <c r="P151" s="40" t="e">
        <f t="shared" si="31"/>
        <v>#DIV/0!</v>
      </c>
      <c r="Q151" s="31">
        <f t="shared" si="37"/>
        <v>1911.75</v>
      </c>
      <c r="R151" s="9"/>
    </row>
    <row r="152" spans="1:18" ht="24" hidden="1" outlineLevel="7">
      <c r="A152" s="19" t="s">
        <v>196</v>
      </c>
      <c r="B152" s="22" t="s">
        <v>197</v>
      </c>
      <c r="C152" s="21"/>
      <c r="D152" s="21">
        <v>0</v>
      </c>
      <c r="E152" s="21">
        <v>0</v>
      </c>
      <c r="F152" s="21">
        <v>0</v>
      </c>
      <c r="G152" s="21">
        <v>1911.75</v>
      </c>
      <c r="H152" s="40">
        <f t="shared" si="32"/>
        <v>1.8372959887509104E-3</v>
      </c>
      <c r="I152" s="42">
        <f t="shared" si="38"/>
        <v>1.2857970938431237E-2</v>
      </c>
      <c r="J152" s="40" t="e">
        <f t="shared" si="33"/>
        <v>#DIV/0!</v>
      </c>
      <c r="K152" s="31">
        <f t="shared" si="34"/>
        <v>1911.75</v>
      </c>
      <c r="L152" s="40" t="e">
        <f t="shared" si="29"/>
        <v>#DIV/0!</v>
      </c>
      <c r="M152" s="31">
        <f t="shared" si="35"/>
        <v>1911.75</v>
      </c>
      <c r="N152" s="40" t="e">
        <f t="shared" si="30"/>
        <v>#DIV/0!</v>
      </c>
      <c r="O152" s="31">
        <f t="shared" si="36"/>
        <v>1911.75</v>
      </c>
      <c r="P152" s="40" t="e">
        <f t="shared" si="31"/>
        <v>#DIV/0!</v>
      </c>
      <c r="Q152" s="31">
        <f t="shared" si="37"/>
        <v>1911.75</v>
      </c>
      <c r="R152" s="10"/>
    </row>
    <row r="153" spans="1:18" ht="36" outlineLevel="1">
      <c r="A153" s="24" t="s">
        <v>198</v>
      </c>
      <c r="B153" s="25" t="s">
        <v>199</v>
      </c>
      <c r="C153" s="26">
        <f>C154+C158+C165</f>
        <v>459713.97000000003</v>
      </c>
      <c r="D153" s="26">
        <f t="shared" ref="D153:G153" si="41">D154+D158+D165</f>
        <v>1291700</v>
      </c>
      <c r="E153" s="26">
        <f t="shared" si="41"/>
        <v>1291700</v>
      </c>
      <c r="F153" s="26">
        <f t="shared" si="41"/>
        <v>68900</v>
      </c>
      <c r="G153" s="26">
        <f t="shared" si="41"/>
        <v>99228.66</v>
      </c>
      <c r="H153" s="40">
        <f t="shared" si="32"/>
        <v>9.5364152732903329E-2</v>
      </c>
      <c r="I153" s="42">
        <f t="shared" si="38"/>
        <v>0.66738811379075402</v>
      </c>
      <c r="J153" s="40">
        <f t="shared" si="33"/>
        <v>21.584869391721988</v>
      </c>
      <c r="K153" s="31">
        <f t="shared" si="34"/>
        <v>-360485.31000000006</v>
      </c>
      <c r="L153" s="40">
        <f t="shared" si="29"/>
        <v>7.6820205930169543</v>
      </c>
      <c r="M153" s="31">
        <f t="shared" si="35"/>
        <v>-1192471.3400000001</v>
      </c>
      <c r="N153" s="40">
        <f t="shared" si="30"/>
        <v>7.6820205930169543</v>
      </c>
      <c r="O153" s="31">
        <f t="shared" si="36"/>
        <v>-1192471.3400000001</v>
      </c>
      <c r="P153" s="40">
        <f t="shared" si="31"/>
        <v>144.01837445573295</v>
      </c>
      <c r="Q153" s="31">
        <f t="shared" si="37"/>
        <v>30328.660000000003</v>
      </c>
      <c r="R153" s="9"/>
    </row>
    <row r="154" spans="1:18" ht="96" outlineLevel="2" collapsed="1">
      <c r="A154" s="24" t="s">
        <v>200</v>
      </c>
      <c r="B154" s="27" t="s">
        <v>201</v>
      </c>
      <c r="C154" s="26">
        <v>339450</v>
      </c>
      <c r="D154" s="26">
        <v>1200000</v>
      </c>
      <c r="E154" s="26">
        <v>1200000</v>
      </c>
      <c r="F154" s="26">
        <v>46000</v>
      </c>
      <c r="G154" s="26">
        <v>45600</v>
      </c>
      <c r="H154" s="40">
        <f t="shared" si="32"/>
        <v>4.3824086353885981E-2</v>
      </c>
      <c r="I154" s="42">
        <f t="shared" si="38"/>
        <v>0.3066946383117376</v>
      </c>
      <c r="J154" s="40">
        <f t="shared" si="33"/>
        <v>13.433495360141407</v>
      </c>
      <c r="K154" s="31">
        <f t="shared" si="34"/>
        <v>-293850</v>
      </c>
      <c r="L154" s="40">
        <f t="shared" si="29"/>
        <v>3.8</v>
      </c>
      <c r="M154" s="31">
        <f t="shared" si="35"/>
        <v>-1154400</v>
      </c>
      <c r="N154" s="40">
        <f t="shared" si="30"/>
        <v>3.8</v>
      </c>
      <c r="O154" s="31">
        <f t="shared" si="36"/>
        <v>-1154400</v>
      </c>
      <c r="P154" s="40">
        <f t="shared" si="31"/>
        <v>99.130434782608702</v>
      </c>
      <c r="Q154" s="31">
        <f t="shared" si="37"/>
        <v>-400</v>
      </c>
      <c r="R154" s="9"/>
    </row>
    <row r="155" spans="1:18" ht="120" hidden="1" outlineLevel="3">
      <c r="A155" s="24" t="s">
        <v>202</v>
      </c>
      <c r="B155" s="27" t="s">
        <v>203</v>
      </c>
      <c r="C155" s="26"/>
      <c r="D155" s="26">
        <v>885000</v>
      </c>
      <c r="E155" s="26">
        <v>885000</v>
      </c>
      <c r="F155" s="26">
        <v>339450</v>
      </c>
      <c r="G155" s="26">
        <v>339450</v>
      </c>
      <c r="H155" s="40">
        <f t="shared" si="32"/>
        <v>0.32622995861461829</v>
      </c>
      <c r="I155" s="42">
        <f t="shared" si="38"/>
        <v>2.2830591003271783</v>
      </c>
      <c r="J155" s="40" t="e">
        <f t="shared" si="33"/>
        <v>#DIV/0!</v>
      </c>
      <c r="K155" s="31">
        <f t="shared" si="34"/>
        <v>339450</v>
      </c>
      <c r="L155" s="40">
        <f t="shared" si="29"/>
        <v>38.355932203389834</v>
      </c>
      <c r="M155" s="31">
        <f t="shared" si="35"/>
        <v>-545550</v>
      </c>
      <c r="N155" s="40">
        <f t="shared" si="30"/>
        <v>38.355932203389834</v>
      </c>
      <c r="O155" s="31">
        <f t="shared" si="36"/>
        <v>-545550</v>
      </c>
      <c r="P155" s="40">
        <f t="shared" si="31"/>
        <v>100</v>
      </c>
      <c r="Q155" s="31">
        <f t="shared" si="37"/>
        <v>0</v>
      </c>
      <c r="R155" s="9"/>
    </row>
    <row r="156" spans="1:18" ht="120" hidden="1" outlineLevel="4">
      <c r="A156" s="24" t="s">
        <v>204</v>
      </c>
      <c r="B156" s="27" t="s">
        <v>205</v>
      </c>
      <c r="C156" s="26"/>
      <c r="D156" s="26">
        <v>885000</v>
      </c>
      <c r="E156" s="26">
        <v>885000</v>
      </c>
      <c r="F156" s="26">
        <v>339450</v>
      </c>
      <c r="G156" s="26">
        <v>339450</v>
      </c>
      <c r="H156" s="40">
        <f t="shared" si="32"/>
        <v>0.32622995861461829</v>
      </c>
      <c r="I156" s="42">
        <f t="shared" si="38"/>
        <v>2.2830591003271783</v>
      </c>
      <c r="J156" s="40" t="e">
        <f t="shared" si="33"/>
        <v>#DIV/0!</v>
      </c>
      <c r="K156" s="31">
        <f t="shared" si="34"/>
        <v>339450</v>
      </c>
      <c r="L156" s="40">
        <f t="shared" si="29"/>
        <v>38.355932203389834</v>
      </c>
      <c r="M156" s="31">
        <f t="shared" si="35"/>
        <v>-545550</v>
      </c>
      <c r="N156" s="40">
        <f t="shared" si="30"/>
        <v>38.355932203389834</v>
      </c>
      <c r="O156" s="31">
        <f t="shared" si="36"/>
        <v>-545550</v>
      </c>
      <c r="P156" s="40">
        <f t="shared" si="31"/>
        <v>100</v>
      </c>
      <c r="Q156" s="31">
        <f t="shared" si="37"/>
        <v>0</v>
      </c>
      <c r="R156" s="9"/>
    </row>
    <row r="157" spans="1:18" ht="120" hidden="1" outlineLevel="7">
      <c r="A157" s="19" t="s">
        <v>204</v>
      </c>
      <c r="B157" s="20" t="s">
        <v>205</v>
      </c>
      <c r="C157" s="21"/>
      <c r="D157" s="21">
        <v>885000</v>
      </c>
      <c r="E157" s="21">
        <v>885000</v>
      </c>
      <c r="F157" s="21">
        <v>339450</v>
      </c>
      <c r="G157" s="21">
        <v>339450</v>
      </c>
      <c r="H157" s="40">
        <f t="shared" si="32"/>
        <v>0.32622995861461829</v>
      </c>
      <c r="I157" s="42">
        <f t="shared" si="38"/>
        <v>2.2830591003271783</v>
      </c>
      <c r="J157" s="40" t="e">
        <f t="shared" si="33"/>
        <v>#DIV/0!</v>
      </c>
      <c r="K157" s="31">
        <f t="shared" si="34"/>
        <v>339450</v>
      </c>
      <c r="L157" s="40">
        <f t="shared" si="29"/>
        <v>38.355932203389834</v>
      </c>
      <c r="M157" s="31">
        <f t="shared" si="35"/>
        <v>-545550</v>
      </c>
      <c r="N157" s="40">
        <f t="shared" si="30"/>
        <v>38.355932203389834</v>
      </c>
      <c r="O157" s="31">
        <f t="shared" si="36"/>
        <v>-545550</v>
      </c>
      <c r="P157" s="40">
        <f t="shared" si="31"/>
        <v>100</v>
      </c>
      <c r="Q157" s="31">
        <f t="shared" si="37"/>
        <v>0</v>
      </c>
      <c r="R157" s="10"/>
    </row>
    <row r="158" spans="1:18" ht="48" outlineLevel="2" collapsed="1">
      <c r="A158" s="24" t="s">
        <v>206</v>
      </c>
      <c r="B158" s="25" t="s">
        <v>207</v>
      </c>
      <c r="C158" s="26">
        <v>48167.08</v>
      </c>
      <c r="D158" s="26">
        <v>28000</v>
      </c>
      <c r="E158" s="26">
        <v>28000</v>
      </c>
      <c r="F158" s="26">
        <v>7000</v>
      </c>
      <c r="G158" s="26">
        <v>3685.78</v>
      </c>
      <c r="H158" s="40">
        <f t="shared" si="32"/>
        <v>3.5422355482768834E-3</v>
      </c>
      <c r="I158" s="42">
        <f t="shared" si="38"/>
        <v>2.4789670263084127E-2</v>
      </c>
      <c r="J158" s="40">
        <f t="shared" si="33"/>
        <v>7.6520727434588114</v>
      </c>
      <c r="K158" s="31">
        <f t="shared" si="34"/>
        <v>-44481.3</v>
      </c>
      <c r="L158" s="40">
        <f t="shared" si="29"/>
        <v>13.163500000000001</v>
      </c>
      <c r="M158" s="31">
        <f t="shared" si="35"/>
        <v>-24314.22</v>
      </c>
      <c r="N158" s="40">
        <f t="shared" si="30"/>
        <v>13.163500000000001</v>
      </c>
      <c r="O158" s="31">
        <f t="shared" si="36"/>
        <v>-24314.22</v>
      </c>
      <c r="P158" s="40">
        <f t="shared" si="31"/>
        <v>52.654000000000003</v>
      </c>
      <c r="Q158" s="31">
        <f t="shared" si="37"/>
        <v>-3314.22</v>
      </c>
      <c r="R158" s="9"/>
    </row>
    <row r="159" spans="1:18" ht="48" hidden="1" outlineLevel="3">
      <c r="A159" s="24" t="s">
        <v>208</v>
      </c>
      <c r="B159" s="25" t="s">
        <v>209</v>
      </c>
      <c r="C159" s="26"/>
      <c r="D159" s="26">
        <v>12700</v>
      </c>
      <c r="E159" s="26">
        <v>12700</v>
      </c>
      <c r="F159" s="26">
        <v>0</v>
      </c>
      <c r="G159" s="26">
        <v>48167.08</v>
      </c>
      <c r="H159" s="40">
        <f t="shared" si="32"/>
        <v>4.6291190204704701E-2</v>
      </c>
      <c r="I159" s="42">
        <f t="shared" si="38"/>
        <v>0.323960201296766</v>
      </c>
      <c r="J159" s="40" t="e">
        <f t="shared" si="33"/>
        <v>#DIV/0!</v>
      </c>
      <c r="K159" s="31">
        <f t="shared" si="34"/>
        <v>48167.08</v>
      </c>
      <c r="L159" s="40">
        <f t="shared" si="29"/>
        <v>379.26834645669294</v>
      </c>
      <c r="M159" s="31">
        <f t="shared" si="35"/>
        <v>35467.08</v>
      </c>
      <c r="N159" s="40">
        <f t="shared" si="30"/>
        <v>379.26834645669294</v>
      </c>
      <c r="O159" s="31">
        <f t="shared" si="36"/>
        <v>35467.08</v>
      </c>
      <c r="P159" s="40" t="e">
        <f t="shared" si="31"/>
        <v>#DIV/0!</v>
      </c>
      <c r="Q159" s="31">
        <f t="shared" si="37"/>
        <v>48167.08</v>
      </c>
      <c r="R159" s="9"/>
    </row>
    <row r="160" spans="1:18" ht="60" hidden="1" outlineLevel="4">
      <c r="A160" s="24" t="s">
        <v>210</v>
      </c>
      <c r="B160" s="25" t="s">
        <v>211</v>
      </c>
      <c r="C160" s="26"/>
      <c r="D160" s="26">
        <v>12700</v>
      </c>
      <c r="E160" s="26">
        <v>12700</v>
      </c>
      <c r="F160" s="26">
        <v>0</v>
      </c>
      <c r="G160" s="26">
        <v>48167.08</v>
      </c>
      <c r="H160" s="40">
        <f t="shared" si="32"/>
        <v>4.6291190204704701E-2</v>
      </c>
      <c r="I160" s="42">
        <f t="shared" si="38"/>
        <v>0.323960201296766</v>
      </c>
      <c r="J160" s="40" t="e">
        <f t="shared" si="33"/>
        <v>#DIV/0!</v>
      </c>
      <c r="K160" s="31">
        <f t="shared" si="34"/>
        <v>48167.08</v>
      </c>
      <c r="L160" s="40">
        <f t="shared" si="29"/>
        <v>379.26834645669294</v>
      </c>
      <c r="M160" s="31">
        <f t="shared" si="35"/>
        <v>35467.08</v>
      </c>
      <c r="N160" s="40">
        <f t="shared" si="30"/>
        <v>379.26834645669294</v>
      </c>
      <c r="O160" s="31">
        <f t="shared" si="36"/>
        <v>35467.08</v>
      </c>
      <c r="P160" s="40" t="e">
        <f t="shared" si="31"/>
        <v>#DIV/0!</v>
      </c>
      <c r="Q160" s="31">
        <f t="shared" si="37"/>
        <v>48167.08</v>
      </c>
      <c r="R160" s="9"/>
    </row>
    <row r="161" spans="1:18" ht="60" hidden="1" outlineLevel="7">
      <c r="A161" s="19" t="s">
        <v>210</v>
      </c>
      <c r="B161" s="22" t="s">
        <v>211</v>
      </c>
      <c r="C161" s="21"/>
      <c r="D161" s="21">
        <v>12700</v>
      </c>
      <c r="E161" s="21">
        <v>12700</v>
      </c>
      <c r="F161" s="21">
        <v>0</v>
      </c>
      <c r="G161" s="21">
        <v>48167.08</v>
      </c>
      <c r="H161" s="40">
        <f t="shared" si="32"/>
        <v>4.6291190204704701E-2</v>
      </c>
      <c r="I161" s="42">
        <f t="shared" si="38"/>
        <v>0.323960201296766</v>
      </c>
      <c r="J161" s="40" t="e">
        <f t="shared" si="33"/>
        <v>#DIV/0!</v>
      </c>
      <c r="K161" s="31">
        <f t="shared" si="34"/>
        <v>48167.08</v>
      </c>
      <c r="L161" s="40">
        <f t="shared" si="29"/>
        <v>379.26834645669294</v>
      </c>
      <c r="M161" s="31">
        <f t="shared" si="35"/>
        <v>35467.08</v>
      </c>
      <c r="N161" s="40">
        <f t="shared" si="30"/>
        <v>379.26834645669294</v>
      </c>
      <c r="O161" s="31">
        <f t="shared" si="36"/>
        <v>35467.08</v>
      </c>
      <c r="P161" s="40" t="e">
        <f t="shared" si="31"/>
        <v>#DIV/0!</v>
      </c>
      <c r="Q161" s="31">
        <f t="shared" si="37"/>
        <v>48167.08</v>
      </c>
      <c r="R161" s="10"/>
    </row>
    <row r="162" spans="1:18" ht="60" hidden="1" outlineLevel="3">
      <c r="A162" s="24" t="s">
        <v>212</v>
      </c>
      <c r="B162" s="25" t="s">
        <v>213</v>
      </c>
      <c r="C162" s="26"/>
      <c r="D162" s="26">
        <v>12800</v>
      </c>
      <c r="E162" s="26">
        <v>12800</v>
      </c>
      <c r="F162" s="26">
        <v>0</v>
      </c>
      <c r="G162" s="26">
        <v>0</v>
      </c>
      <c r="H162" s="40">
        <f t="shared" si="32"/>
        <v>0</v>
      </c>
      <c r="I162" s="42">
        <f t="shared" si="38"/>
        <v>0</v>
      </c>
      <c r="J162" s="40" t="e">
        <f t="shared" si="33"/>
        <v>#DIV/0!</v>
      </c>
      <c r="K162" s="31">
        <f t="shared" si="34"/>
        <v>0</v>
      </c>
      <c r="L162" s="40">
        <f t="shared" si="29"/>
        <v>0</v>
      </c>
      <c r="M162" s="31">
        <f t="shared" si="35"/>
        <v>-12800</v>
      </c>
      <c r="N162" s="40">
        <f t="shared" si="30"/>
        <v>0</v>
      </c>
      <c r="O162" s="31">
        <f t="shared" si="36"/>
        <v>-12800</v>
      </c>
      <c r="P162" s="40" t="e">
        <f t="shared" si="31"/>
        <v>#DIV/0!</v>
      </c>
      <c r="Q162" s="31">
        <f t="shared" si="37"/>
        <v>0</v>
      </c>
      <c r="R162" s="9"/>
    </row>
    <row r="163" spans="1:18" ht="72" hidden="1" outlineLevel="4">
      <c r="A163" s="24" t="s">
        <v>214</v>
      </c>
      <c r="B163" s="25" t="s">
        <v>215</v>
      </c>
      <c r="C163" s="26"/>
      <c r="D163" s="26">
        <v>12800</v>
      </c>
      <c r="E163" s="26">
        <v>12800</v>
      </c>
      <c r="F163" s="26">
        <v>0</v>
      </c>
      <c r="G163" s="26">
        <v>0</v>
      </c>
      <c r="H163" s="40">
        <f t="shared" si="32"/>
        <v>0</v>
      </c>
      <c r="I163" s="42">
        <f t="shared" si="38"/>
        <v>0</v>
      </c>
      <c r="J163" s="40" t="e">
        <f t="shared" si="33"/>
        <v>#DIV/0!</v>
      </c>
      <c r="K163" s="31">
        <f t="shared" si="34"/>
        <v>0</v>
      </c>
      <c r="L163" s="40">
        <f t="shared" si="29"/>
        <v>0</v>
      </c>
      <c r="M163" s="31">
        <f t="shared" si="35"/>
        <v>-12800</v>
      </c>
      <c r="N163" s="40">
        <f t="shared" si="30"/>
        <v>0</v>
      </c>
      <c r="O163" s="31">
        <f t="shared" si="36"/>
        <v>-12800</v>
      </c>
      <c r="P163" s="40" t="e">
        <f t="shared" si="31"/>
        <v>#DIV/0!</v>
      </c>
      <c r="Q163" s="31">
        <f t="shared" si="37"/>
        <v>0</v>
      </c>
      <c r="R163" s="9"/>
    </row>
    <row r="164" spans="1:18" ht="72" hidden="1" outlineLevel="7">
      <c r="A164" s="19" t="s">
        <v>214</v>
      </c>
      <c r="B164" s="22" t="s">
        <v>215</v>
      </c>
      <c r="C164" s="21"/>
      <c r="D164" s="21">
        <v>12800</v>
      </c>
      <c r="E164" s="21">
        <v>12800</v>
      </c>
      <c r="F164" s="21">
        <v>0</v>
      </c>
      <c r="G164" s="21">
        <v>0</v>
      </c>
      <c r="H164" s="40">
        <f t="shared" si="32"/>
        <v>0</v>
      </c>
      <c r="I164" s="42">
        <f t="shared" si="38"/>
        <v>0</v>
      </c>
      <c r="J164" s="40" t="e">
        <f t="shared" si="33"/>
        <v>#DIV/0!</v>
      </c>
      <c r="K164" s="31">
        <f t="shared" si="34"/>
        <v>0</v>
      </c>
      <c r="L164" s="40">
        <f t="shared" si="29"/>
        <v>0</v>
      </c>
      <c r="M164" s="31">
        <f t="shared" si="35"/>
        <v>-12800</v>
      </c>
      <c r="N164" s="40">
        <f t="shared" si="30"/>
        <v>0</v>
      </c>
      <c r="O164" s="31">
        <f t="shared" si="36"/>
        <v>-12800</v>
      </c>
      <c r="P164" s="40" t="e">
        <f t="shared" si="31"/>
        <v>#DIV/0!</v>
      </c>
      <c r="Q164" s="31">
        <f t="shared" si="37"/>
        <v>0</v>
      </c>
      <c r="R164" s="10"/>
    </row>
    <row r="165" spans="1:18" ht="96" outlineLevel="2" collapsed="1">
      <c r="A165" s="24" t="s">
        <v>216</v>
      </c>
      <c r="B165" s="25" t="s">
        <v>217</v>
      </c>
      <c r="C165" s="26">
        <v>72096.89</v>
      </c>
      <c r="D165" s="26">
        <v>63700</v>
      </c>
      <c r="E165" s="26">
        <v>63700</v>
      </c>
      <c r="F165" s="26">
        <v>15900</v>
      </c>
      <c r="G165" s="26">
        <v>49942.879999999997</v>
      </c>
      <c r="H165" s="40">
        <f t="shared" si="32"/>
        <v>4.7997830830740454E-2</v>
      </c>
      <c r="I165" s="42">
        <f t="shared" si="38"/>
        <v>0.33590380521593227</v>
      </c>
      <c r="J165" s="40">
        <f t="shared" si="33"/>
        <v>69.271892310472751</v>
      </c>
      <c r="K165" s="31">
        <f t="shared" si="34"/>
        <v>-22154.010000000002</v>
      </c>
      <c r="L165" s="40">
        <f t="shared" si="29"/>
        <v>78.403265306122449</v>
      </c>
      <c r="M165" s="31">
        <f t="shared" si="35"/>
        <v>-13757.120000000003</v>
      </c>
      <c r="N165" s="40">
        <f t="shared" si="30"/>
        <v>78.403265306122449</v>
      </c>
      <c r="O165" s="31">
        <f t="shared" si="36"/>
        <v>-13757.120000000003</v>
      </c>
      <c r="P165" s="40">
        <f t="shared" si="31"/>
        <v>314.10616352201254</v>
      </c>
      <c r="Q165" s="31">
        <f t="shared" si="37"/>
        <v>34042.879999999997</v>
      </c>
      <c r="R165" s="9"/>
    </row>
    <row r="166" spans="1:18" ht="96" hidden="1" outlineLevel="3">
      <c r="A166" s="24" t="s">
        <v>218</v>
      </c>
      <c r="B166" s="25" t="s">
        <v>219</v>
      </c>
      <c r="C166" s="26"/>
      <c r="D166" s="26">
        <v>84200</v>
      </c>
      <c r="E166" s="26">
        <v>84200</v>
      </c>
      <c r="F166" s="26">
        <v>72000</v>
      </c>
      <c r="G166" s="26">
        <v>72096.89</v>
      </c>
      <c r="H166" s="40">
        <f t="shared" si="32"/>
        <v>6.9289042394881983E-2</v>
      </c>
      <c r="I166" s="42">
        <f t="shared" si="38"/>
        <v>0.48490635091998091</v>
      </c>
      <c r="J166" s="40" t="e">
        <f t="shared" si="33"/>
        <v>#DIV/0!</v>
      </c>
      <c r="K166" s="31">
        <f t="shared" si="34"/>
        <v>72096.89</v>
      </c>
      <c r="L166" s="40">
        <f t="shared" si="29"/>
        <v>85.62576009501187</v>
      </c>
      <c r="M166" s="31">
        <f t="shared" si="35"/>
        <v>-12103.11</v>
      </c>
      <c r="N166" s="40">
        <f t="shared" si="30"/>
        <v>85.62576009501187</v>
      </c>
      <c r="O166" s="31">
        <f t="shared" si="36"/>
        <v>-12103.11</v>
      </c>
      <c r="P166" s="40">
        <f t="shared" si="31"/>
        <v>100.13456944444445</v>
      </c>
      <c r="Q166" s="31">
        <f t="shared" si="37"/>
        <v>96.889999999999418</v>
      </c>
      <c r="R166" s="9"/>
    </row>
    <row r="167" spans="1:18" ht="108" hidden="1" outlineLevel="4">
      <c r="A167" s="24" t="s">
        <v>220</v>
      </c>
      <c r="B167" s="27" t="s">
        <v>221</v>
      </c>
      <c r="C167" s="26"/>
      <c r="D167" s="26">
        <v>84200</v>
      </c>
      <c r="E167" s="26">
        <v>84200</v>
      </c>
      <c r="F167" s="26">
        <v>72000</v>
      </c>
      <c r="G167" s="26">
        <v>72096.89</v>
      </c>
      <c r="H167" s="40">
        <f t="shared" si="32"/>
        <v>6.9289042394881983E-2</v>
      </c>
      <c r="I167" s="42">
        <f t="shared" si="38"/>
        <v>0.48490635091998091</v>
      </c>
      <c r="J167" s="40" t="e">
        <f t="shared" si="33"/>
        <v>#DIV/0!</v>
      </c>
      <c r="K167" s="31">
        <f t="shared" si="34"/>
        <v>72096.89</v>
      </c>
      <c r="L167" s="40">
        <f t="shared" si="29"/>
        <v>85.62576009501187</v>
      </c>
      <c r="M167" s="31">
        <f t="shared" si="35"/>
        <v>-12103.11</v>
      </c>
      <c r="N167" s="40">
        <f t="shared" si="30"/>
        <v>85.62576009501187</v>
      </c>
      <c r="O167" s="31">
        <f t="shared" si="36"/>
        <v>-12103.11</v>
      </c>
      <c r="P167" s="40">
        <f t="shared" si="31"/>
        <v>100.13456944444445</v>
      </c>
      <c r="Q167" s="31">
        <f t="shared" si="37"/>
        <v>96.889999999999418</v>
      </c>
      <c r="R167" s="9"/>
    </row>
    <row r="168" spans="1:18" ht="108" hidden="1" outlineLevel="7">
      <c r="A168" s="19" t="s">
        <v>220</v>
      </c>
      <c r="B168" s="20" t="s">
        <v>221</v>
      </c>
      <c r="C168" s="21"/>
      <c r="D168" s="21">
        <v>84200</v>
      </c>
      <c r="E168" s="21">
        <v>84200</v>
      </c>
      <c r="F168" s="21">
        <v>72000</v>
      </c>
      <c r="G168" s="21">
        <v>72096.89</v>
      </c>
      <c r="H168" s="40">
        <f t="shared" si="32"/>
        <v>6.9289042394881983E-2</v>
      </c>
      <c r="I168" s="42">
        <f t="shared" si="38"/>
        <v>0.48490635091998091</v>
      </c>
      <c r="J168" s="40" t="e">
        <f t="shared" si="33"/>
        <v>#DIV/0!</v>
      </c>
      <c r="K168" s="31">
        <f t="shared" si="34"/>
        <v>72096.89</v>
      </c>
      <c r="L168" s="40">
        <f t="shared" si="29"/>
        <v>85.62576009501187</v>
      </c>
      <c r="M168" s="31">
        <f t="shared" si="35"/>
        <v>-12103.11</v>
      </c>
      <c r="N168" s="40">
        <f t="shared" si="30"/>
        <v>85.62576009501187</v>
      </c>
      <c r="O168" s="31">
        <f t="shared" si="36"/>
        <v>-12103.11</v>
      </c>
      <c r="P168" s="40">
        <f t="shared" si="31"/>
        <v>100.13456944444445</v>
      </c>
      <c r="Q168" s="31">
        <f t="shared" si="37"/>
        <v>96.889999999999418</v>
      </c>
      <c r="R168" s="10"/>
    </row>
    <row r="169" spans="1:18" ht="24" outlineLevel="1">
      <c r="A169" s="24" t="s">
        <v>222</v>
      </c>
      <c r="B169" s="25" t="s">
        <v>223</v>
      </c>
      <c r="C169" s="26">
        <f>C170+C237+C241+C244+C251+C256</f>
        <v>659586.39</v>
      </c>
      <c r="D169" s="26">
        <f>D170+D237+D241+D244+D251+D256</f>
        <v>681800</v>
      </c>
      <c r="E169" s="26">
        <f t="shared" ref="E169:G169" si="42">E170+E237+E241+E244+E251+E256</f>
        <v>681800</v>
      </c>
      <c r="F169" s="26">
        <f t="shared" si="42"/>
        <v>170450</v>
      </c>
      <c r="G169" s="26">
        <f t="shared" si="42"/>
        <v>453882.37</v>
      </c>
      <c r="H169" s="40">
        <f t="shared" si="32"/>
        <v>0.43620570564443917</v>
      </c>
      <c r="I169" s="42">
        <f t="shared" si="38"/>
        <v>3.0527037127900054</v>
      </c>
      <c r="J169" s="40">
        <f t="shared" si="33"/>
        <v>68.813180029381755</v>
      </c>
      <c r="K169" s="31">
        <f t="shared" si="34"/>
        <v>-205704.02000000002</v>
      </c>
      <c r="L169" s="40">
        <f t="shared" si="29"/>
        <v>66.571189498386616</v>
      </c>
      <c r="M169" s="31">
        <f t="shared" si="35"/>
        <v>-227917.63</v>
      </c>
      <c r="N169" s="40">
        <f t="shared" si="30"/>
        <v>66.571189498386616</v>
      </c>
      <c r="O169" s="31">
        <f t="shared" si="36"/>
        <v>-227917.63</v>
      </c>
      <c r="P169" s="40">
        <f t="shared" si="31"/>
        <v>266.28475799354646</v>
      </c>
      <c r="Q169" s="31">
        <f t="shared" si="37"/>
        <v>283432.37</v>
      </c>
      <c r="R169" s="9"/>
    </row>
    <row r="170" spans="1:18" ht="48" outlineLevel="2">
      <c r="A170" s="24" t="s">
        <v>224</v>
      </c>
      <c r="B170" s="25" t="s">
        <v>225</v>
      </c>
      <c r="C170" s="26">
        <f>C171+C177+C185+C197+C201+C207+C213+C221+C227</f>
        <v>150173.03</v>
      </c>
      <c r="D170" s="26">
        <f>D171+D177+D185+D197+D201+D207+D213+D221+D227</f>
        <v>633000</v>
      </c>
      <c r="E170" s="26">
        <f t="shared" ref="E170:G170" si="43">E171+E177+E185+E197+E201+E207+E213+E221+E227</f>
        <v>633000</v>
      </c>
      <c r="F170" s="26">
        <f t="shared" si="43"/>
        <v>158250</v>
      </c>
      <c r="G170" s="26">
        <f t="shared" si="43"/>
        <v>127259.88</v>
      </c>
      <c r="H170" s="40">
        <f t="shared" si="32"/>
        <v>0.12230368356370983</v>
      </c>
      <c r="I170" s="42">
        <f t="shared" si="38"/>
        <v>0.85591936114462996</v>
      </c>
      <c r="J170" s="40">
        <f t="shared" si="33"/>
        <v>84.742167085527939</v>
      </c>
      <c r="K170" s="31">
        <f t="shared" si="34"/>
        <v>-22913.149999999994</v>
      </c>
      <c r="L170" s="40">
        <f t="shared" si="29"/>
        <v>20.10424644549763</v>
      </c>
      <c r="M170" s="31">
        <f t="shared" si="35"/>
        <v>-505740.12</v>
      </c>
      <c r="N170" s="40">
        <f t="shared" si="30"/>
        <v>20.10424644549763</v>
      </c>
      <c r="O170" s="31">
        <f t="shared" si="36"/>
        <v>-505740.12</v>
      </c>
      <c r="P170" s="40">
        <f t="shared" si="31"/>
        <v>80.416985781990519</v>
      </c>
      <c r="Q170" s="31">
        <f t="shared" si="37"/>
        <v>-30990.119999999995</v>
      </c>
      <c r="R170" s="9"/>
    </row>
    <row r="171" spans="1:18" ht="72" outlineLevel="3" collapsed="1">
      <c r="A171" s="24" t="s">
        <v>226</v>
      </c>
      <c r="B171" s="25" t="s">
        <v>227</v>
      </c>
      <c r="C171" s="26">
        <v>5906.79</v>
      </c>
      <c r="D171" s="26">
        <v>38500</v>
      </c>
      <c r="E171" s="26">
        <v>38500</v>
      </c>
      <c r="F171" s="26">
        <v>9625</v>
      </c>
      <c r="G171" s="26">
        <v>7623.54</v>
      </c>
      <c r="H171" s="40">
        <f t="shared" si="32"/>
        <v>7.3266376158399975E-3</v>
      </c>
      <c r="I171" s="42">
        <f t="shared" si="38"/>
        <v>5.1274097433225085E-2</v>
      </c>
      <c r="J171" s="40">
        <f t="shared" si="33"/>
        <v>129.06400938580853</v>
      </c>
      <c r="K171" s="31">
        <f t="shared" si="34"/>
        <v>1716.75</v>
      </c>
      <c r="L171" s="40">
        <f t="shared" si="29"/>
        <v>19.8014025974026</v>
      </c>
      <c r="M171" s="31">
        <f t="shared" si="35"/>
        <v>-30876.46</v>
      </c>
      <c r="N171" s="40">
        <f t="shared" si="30"/>
        <v>19.8014025974026</v>
      </c>
      <c r="O171" s="31">
        <f t="shared" si="36"/>
        <v>-30876.46</v>
      </c>
      <c r="P171" s="40">
        <f t="shared" si="31"/>
        <v>79.205610389610399</v>
      </c>
      <c r="Q171" s="31">
        <f t="shared" si="37"/>
        <v>-2001.46</v>
      </c>
      <c r="R171" s="9"/>
    </row>
    <row r="172" spans="1:18" ht="108" hidden="1" outlineLevel="4">
      <c r="A172" s="24" t="s">
        <v>228</v>
      </c>
      <c r="B172" s="27" t="s">
        <v>229</v>
      </c>
      <c r="C172" s="26"/>
      <c r="D172" s="26">
        <v>13800</v>
      </c>
      <c r="E172" s="26">
        <v>13800</v>
      </c>
      <c r="F172" s="26">
        <v>3450</v>
      </c>
      <c r="G172" s="26">
        <v>5906.79</v>
      </c>
      <c r="H172" s="40">
        <f t="shared" si="32"/>
        <v>5.676747259523468E-3</v>
      </c>
      <c r="I172" s="42">
        <f t="shared" si="38"/>
        <v>3.9727649619153253E-2</v>
      </c>
      <c r="J172" s="40" t="e">
        <f t="shared" si="33"/>
        <v>#DIV/0!</v>
      </c>
      <c r="K172" s="31">
        <f t="shared" si="34"/>
        <v>5906.79</v>
      </c>
      <c r="L172" s="40">
        <f t="shared" si="29"/>
        <v>42.802826086956522</v>
      </c>
      <c r="M172" s="31">
        <f t="shared" si="35"/>
        <v>-7893.21</v>
      </c>
      <c r="N172" s="40">
        <f t="shared" si="30"/>
        <v>42.802826086956522</v>
      </c>
      <c r="O172" s="31">
        <f t="shared" si="36"/>
        <v>-7893.21</v>
      </c>
      <c r="P172" s="40">
        <f t="shared" si="31"/>
        <v>171.21130434782609</v>
      </c>
      <c r="Q172" s="31">
        <f t="shared" si="37"/>
        <v>2456.79</v>
      </c>
      <c r="R172" s="9"/>
    </row>
    <row r="173" spans="1:18" ht="168" hidden="1" outlineLevel="5">
      <c r="A173" s="24" t="s">
        <v>230</v>
      </c>
      <c r="B173" s="27" t="s">
        <v>231</v>
      </c>
      <c r="C173" s="26"/>
      <c r="D173" s="26">
        <v>0</v>
      </c>
      <c r="E173" s="26">
        <v>0</v>
      </c>
      <c r="F173" s="26">
        <v>0</v>
      </c>
      <c r="G173" s="26">
        <v>1406.53</v>
      </c>
      <c r="H173" s="40">
        <f t="shared" si="32"/>
        <v>1.3517520214765624E-3</v>
      </c>
      <c r="I173" s="42">
        <f t="shared" si="38"/>
        <v>9.4599826672063202E-3</v>
      </c>
      <c r="J173" s="40" t="e">
        <f t="shared" si="33"/>
        <v>#DIV/0!</v>
      </c>
      <c r="K173" s="31">
        <f t="shared" si="34"/>
        <v>1406.53</v>
      </c>
      <c r="L173" s="40" t="e">
        <f t="shared" si="29"/>
        <v>#DIV/0!</v>
      </c>
      <c r="M173" s="31">
        <f t="shared" si="35"/>
        <v>1406.53</v>
      </c>
      <c r="N173" s="40" t="e">
        <f t="shared" si="30"/>
        <v>#DIV/0!</v>
      </c>
      <c r="O173" s="31">
        <f t="shared" si="36"/>
        <v>1406.53</v>
      </c>
      <c r="P173" s="40" t="e">
        <f t="shared" si="31"/>
        <v>#DIV/0!</v>
      </c>
      <c r="Q173" s="31">
        <f t="shared" si="37"/>
        <v>1406.53</v>
      </c>
      <c r="R173" s="9"/>
    </row>
    <row r="174" spans="1:18" ht="168" hidden="1" outlineLevel="7">
      <c r="A174" s="19" t="s">
        <v>230</v>
      </c>
      <c r="B174" s="20" t="s">
        <v>231</v>
      </c>
      <c r="C174" s="21"/>
      <c r="D174" s="21">
        <v>0</v>
      </c>
      <c r="E174" s="21">
        <v>0</v>
      </c>
      <c r="F174" s="21">
        <v>0</v>
      </c>
      <c r="G174" s="21">
        <v>1406.53</v>
      </c>
      <c r="H174" s="40">
        <f t="shared" si="32"/>
        <v>1.3517520214765624E-3</v>
      </c>
      <c r="I174" s="42">
        <f t="shared" si="38"/>
        <v>9.4599826672063202E-3</v>
      </c>
      <c r="J174" s="40" t="e">
        <f t="shared" si="33"/>
        <v>#DIV/0!</v>
      </c>
      <c r="K174" s="31">
        <f t="shared" si="34"/>
        <v>1406.53</v>
      </c>
      <c r="L174" s="40" t="e">
        <f t="shared" si="29"/>
        <v>#DIV/0!</v>
      </c>
      <c r="M174" s="31">
        <f t="shared" si="35"/>
        <v>1406.53</v>
      </c>
      <c r="N174" s="40" t="e">
        <f t="shared" si="30"/>
        <v>#DIV/0!</v>
      </c>
      <c r="O174" s="31">
        <f t="shared" si="36"/>
        <v>1406.53</v>
      </c>
      <c r="P174" s="40" t="e">
        <f t="shared" si="31"/>
        <v>#DIV/0!</v>
      </c>
      <c r="Q174" s="31">
        <f t="shared" si="37"/>
        <v>1406.53</v>
      </c>
      <c r="R174" s="10"/>
    </row>
    <row r="175" spans="1:18" ht="120" hidden="1" outlineLevel="5">
      <c r="A175" s="24" t="s">
        <v>232</v>
      </c>
      <c r="B175" s="27" t="s">
        <v>233</v>
      </c>
      <c r="C175" s="26"/>
      <c r="D175" s="26">
        <v>13800</v>
      </c>
      <c r="E175" s="26">
        <v>13800</v>
      </c>
      <c r="F175" s="26">
        <v>3450</v>
      </c>
      <c r="G175" s="26">
        <v>4500.26</v>
      </c>
      <c r="H175" s="40">
        <f t="shared" si="32"/>
        <v>4.3249952380469067E-3</v>
      </c>
      <c r="I175" s="42">
        <f t="shared" si="38"/>
        <v>3.0267666951946937E-2</v>
      </c>
      <c r="J175" s="40" t="e">
        <f t="shared" si="33"/>
        <v>#DIV/0!</v>
      </c>
      <c r="K175" s="31">
        <f t="shared" si="34"/>
        <v>4500.26</v>
      </c>
      <c r="L175" s="40">
        <f t="shared" si="29"/>
        <v>32.610579710144926</v>
      </c>
      <c r="M175" s="31">
        <f t="shared" si="35"/>
        <v>-9299.74</v>
      </c>
      <c r="N175" s="40">
        <f t="shared" si="30"/>
        <v>32.610579710144926</v>
      </c>
      <c r="O175" s="31">
        <f t="shared" si="36"/>
        <v>-9299.74</v>
      </c>
      <c r="P175" s="40">
        <f t="shared" si="31"/>
        <v>130.4423188405797</v>
      </c>
      <c r="Q175" s="31">
        <f t="shared" si="37"/>
        <v>1050.2600000000002</v>
      </c>
      <c r="R175" s="9"/>
    </row>
    <row r="176" spans="1:18" ht="120" hidden="1" outlineLevel="7">
      <c r="A176" s="19" t="s">
        <v>232</v>
      </c>
      <c r="B176" s="20" t="s">
        <v>233</v>
      </c>
      <c r="C176" s="21"/>
      <c r="D176" s="21">
        <v>13800</v>
      </c>
      <c r="E176" s="21">
        <v>13800</v>
      </c>
      <c r="F176" s="21">
        <v>3450</v>
      </c>
      <c r="G176" s="21">
        <v>4500.26</v>
      </c>
      <c r="H176" s="40">
        <f t="shared" si="32"/>
        <v>4.3249952380469067E-3</v>
      </c>
      <c r="I176" s="42">
        <f t="shared" si="38"/>
        <v>3.0267666951946937E-2</v>
      </c>
      <c r="J176" s="40" t="e">
        <f t="shared" si="33"/>
        <v>#DIV/0!</v>
      </c>
      <c r="K176" s="31">
        <f t="shared" si="34"/>
        <v>4500.26</v>
      </c>
      <c r="L176" s="40">
        <f t="shared" si="29"/>
        <v>32.610579710144926</v>
      </c>
      <c r="M176" s="31">
        <f t="shared" si="35"/>
        <v>-9299.74</v>
      </c>
      <c r="N176" s="40">
        <f t="shared" si="30"/>
        <v>32.610579710144926</v>
      </c>
      <c r="O176" s="31">
        <f t="shared" si="36"/>
        <v>-9299.74</v>
      </c>
      <c r="P176" s="40">
        <f t="shared" si="31"/>
        <v>130.4423188405797</v>
      </c>
      <c r="Q176" s="31">
        <f t="shared" si="37"/>
        <v>1050.2600000000002</v>
      </c>
      <c r="R176" s="10"/>
    </row>
    <row r="177" spans="1:18" ht="108" outlineLevel="3" collapsed="1">
      <c r="A177" s="24" t="s">
        <v>234</v>
      </c>
      <c r="B177" s="25" t="s">
        <v>235</v>
      </c>
      <c r="C177" s="26">
        <v>36892.46</v>
      </c>
      <c r="D177" s="26">
        <v>123400</v>
      </c>
      <c r="E177" s="26">
        <v>123400</v>
      </c>
      <c r="F177" s="26">
        <v>30850</v>
      </c>
      <c r="G177" s="26">
        <v>44109.56</v>
      </c>
      <c r="H177" s="40">
        <f t="shared" si="32"/>
        <v>4.239169224719111E-2</v>
      </c>
      <c r="I177" s="42">
        <f t="shared" si="38"/>
        <v>0.29667029715547993</v>
      </c>
      <c r="J177" s="40">
        <f t="shared" si="33"/>
        <v>119.56253391614437</v>
      </c>
      <c r="K177" s="31">
        <f t="shared" si="34"/>
        <v>7217.0999999999985</v>
      </c>
      <c r="L177" s="40">
        <f t="shared" si="29"/>
        <v>35.745186385737441</v>
      </c>
      <c r="M177" s="31">
        <f t="shared" si="35"/>
        <v>-79290.44</v>
      </c>
      <c r="N177" s="40">
        <f t="shared" si="30"/>
        <v>35.745186385737441</v>
      </c>
      <c r="O177" s="31">
        <f t="shared" si="36"/>
        <v>-79290.44</v>
      </c>
      <c r="P177" s="40">
        <f t="shared" si="31"/>
        <v>142.98074554294976</v>
      </c>
      <c r="Q177" s="31">
        <f t="shared" si="37"/>
        <v>13259.559999999998</v>
      </c>
      <c r="R177" s="9"/>
    </row>
    <row r="178" spans="1:18" ht="132" hidden="1" outlineLevel="4">
      <c r="A178" s="24" t="s">
        <v>236</v>
      </c>
      <c r="B178" s="27" t="s">
        <v>237</v>
      </c>
      <c r="C178" s="26"/>
      <c r="D178" s="26">
        <v>84600</v>
      </c>
      <c r="E178" s="26">
        <v>84600</v>
      </c>
      <c r="F178" s="26">
        <v>21150</v>
      </c>
      <c r="G178" s="26">
        <v>36892.46</v>
      </c>
      <c r="H178" s="40">
        <f t="shared" si="32"/>
        <v>3.5455665632615888E-2</v>
      </c>
      <c r="I178" s="42">
        <f t="shared" si="38"/>
        <v>0.24812981745899665</v>
      </c>
      <c r="J178" s="40" t="e">
        <f t="shared" si="33"/>
        <v>#DIV/0!</v>
      </c>
      <c r="K178" s="31">
        <f t="shared" si="34"/>
        <v>36892.46</v>
      </c>
      <c r="L178" s="40">
        <f t="shared" si="29"/>
        <v>43.608108747044916</v>
      </c>
      <c r="M178" s="31">
        <f t="shared" si="35"/>
        <v>-47707.54</v>
      </c>
      <c r="N178" s="40">
        <f t="shared" si="30"/>
        <v>43.608108747044916</v>
      </c>
      <c r="O178" s="31">
        <f t="shared" si="36"/>
        <v>-47707.54</v>
      </c>
      <c r="P178" s="40">
        <f t="shared" si="31"/>
        <v>174.43243498817966</v>
      </c>
      <c r="Q178" s="31">
        <f t="shared" si="37"/>
        <v>15742.46</v>
      </c>
      <c r="R178" s="9"/>
    </row>
    <row r="179" spans="1:18" ht="192" hidden="1" outlineLevel="5">
      <c r="A179" s="24" t="s">
        <v>238</v>
      </c>
      <c r="B179" s="27" t="s">
        <v>239</v>
      </c>
      <c r="C179" s="26"/>
      <c r="D179" s="26">
        <v>2800</v>
      </c>
      <c r="E179" s="26">
        <v>2800</v>
      </c>
      <c r="F179" s="26">
        <v>700</v>
      </c>
      <c r="G179" s="26">
        <v>2500</v>
      </c>
      <c r="H179" s="40">
        <f t="shared" si="32"/>
        <v>2.4026363132612929E-3</v>
      </c>
      <c r="I179" s="42">
        <f t="shared" si="38"/>
        <v>1.6814399030248769E-2</v>
      </c>
      <c r="J179" s="40" t="e">
        <f t="shared" si="33"/>
        <v>#DIV/0!</v>
      </c>
      <c r="K179" s="31">
        <f t="shared" si="34"/>
        <v>2500</v>
      </c>
      <c r="L179" s="40">
        <f t="shared" si="29"/>
        <v>89.285714285714292</v>
      </c>
      <c r="M179" s="31">
        <f t="shared" si="35"/>
        <v>-300</v>
      </c>
      <c r="N179" s="40">
        <f t="shared" si="30"/>
        <v>89.285714285714292</v>
      </c>
      <c r="O179" s="31">
        <f t="shared" si="36"/>
        <v>-300</v>
      </c>
      <c r="P179" s="40">
        <f t="shared" si="31"/>
        <v>357.14285714285717</v>
      </c>
      <c r="Q179" s="31">
        <f t="shared" si="37"/>
        <v>1800</v>
      </c>
      <c r="R179" s="9"/>
    </row>
    <row r="180" spans="1:18" ht="192" hidden="1" outlineLevel="7">
      <c r="A180" s="19" t="s">
        <v>238</v>
      </c>
      <c r="B180" s="20" t="s">
        <v>239</v>
      </c>
      <c r="C180" s="21"/>
      <c r="D180" s="21">
        <v>2800</v>
      </c>
      <c r="E180" s="21">
        <v>2800</v>
      </c>
      <c r="F180" s="21">
        <v>700</v>
      </c>
      <c r="G180" s="21">
        <v>2500</v>
      </c>
      <c r="H180" s="40">
        <f t="shared" si="32"/>
        <v>2.4026363132612929E-3</v>
      </c>
      <c r="I180" s="42">
        <f t="shared" si="38"/>
        <v>1.6814399030248769E-2</v>
      </c>
      <c r="J180" s="40" t="e">
        <f t="shared" si="33"/>
        <v>#DIV/0!</v>
      </c>
      <c r="K180" s="31">
        <f t="shared" si="34"/>
        <v>2500</v>
      </c>
      <c r="L180" s="40">
        <f t="shared" si="29"/>
        <v>89.285714285714292</v>
      </c>
      <c r="M180" s="31">
        <f t="shared" si="35"/>
        <v>-300</v>
      </c>
      <c r="N180" s="40">
        <f t="shared" si="30"/>
        <v>89.285714285714292</v>
      </c>
      <c r="O180" s="31">
        <f t="shared" si="36"/>
        <v>-300</v>
      </c>
      <c r="P180" s="40">
        <f t="shared" si="31"/>
        <v>357.14285714285717</v>
      </c>
      <c r="Q180" s="31">
        <f t="shared" si="37"/>
        <v>1800</v>
      </c>
      <c r="R180" s="10"/>
    </row>
    <row r="181" spans="1:18" ht="240" hidden="1" outlineLevel="5">
      <c r="A181" s="24" t="s">
        <v>240</v>
      </c>
      <c r="B181" s="27" t="s">
        <v>241</v>
      </c>
      <c r="C181" s="26"/>
      <c r="D181" s="26">
        <v>2800</v>
      </c>
      <c r="E181" s="26">
        <v>2800</v>
      </c>
      <c r="F181" s="26">
        <v>700</v>
      </c>
      <c r="G181" s="26">
        <v>2000</v>
      </c>
      <c r="H181" s="40">
        <f t="shared" si="32"/>
        <v>1.9221090506090341E-3</v>
      </c>
      <c r="I181" s="42">
        <f t="shared" si="38"/>
        <v>1.3451519224199016E-2</v>
      </c>
      <c r="J181" s="40" t="e">
        <f t="shared" si="33"/>
        <v>#DIV/0!</v>
      </c>
      <c r="K181" s="31">
        <f t="shared" si="34"/>
        <v>2000</v>
      </c>
      <c r="L181" s="40">
        <f t="shared" si="29"/>
        <v>71.428571428571431</v>
      </c>
      <c r="M181" s="31">
        <f t="shared" si="35"/>
        <v>-800</v>
      </c>
      <c r="N181" s="40">
        <f t="shared" si="30"/>
        <v>71.428571428571431</v>
      </c>
      <c r="O181" s="31">
        <f t="shared" si="36"/>
        <v>-800</v>
      </c>
      <c r="P181" s="40">
        <f t="shared" si="31"/>
        <v>285.71428571428572</v>
      </c>
      <c r="Q181" s="31">
        <f t="shared" si="37"/>
        <v>1300</v>
      </c>
      <c r="R181" s="9"/>
    </row>
    <row r="182" spans="1:18" ht="240" hidden="1" outlineLevel="7">
      <c r="A182" s="19" t="s">
        <v>240</v>
      </c>
      <c r="B182" s="20" t="s">
        <v>241</v>
      </c>
      <c r="C182" s="21"/>
      <c r="D182" s="21">
        <v>2800</v>
      </c>
      <c r="E182" s="21">
        <v>2800</v>
      </c>
      <c r="F182" s="21">
        <v>700</v>
      </c>
      <c r="G182" s="21">
        <v>2000</v>
      </c>
      <c r="H182" s="40">
        <f t="shared" si="32"/>
        <v>1.9221090506090341E-3</v>
      </c>
      <c r="I182" s="42">
        <f t="shared" si="38"/>
        <v>1.3451519224199016E-2</v>
      </c>
      <c r="J182" s="40" t="e">
        <f t="shared" si="33"/>
        <v>#DIV/0!</v>
      </c>
      <c r="K182" s="31">
        <f t="shared" si="34"/>
        <v>2000</v>
      </c>
      <c r="L182" s="40">
        <f t="shared" si="29"/>
        <v>71.428571428571431</v>
      </c>
      <c r="M182" s="31">
        <f t="shared" si="35"/>
        <v>-800</v>
      </c>
      <c r="N182" s="40">
        <f t="shared" si="30"/>
        <v>71.428571428571431</v>
      </c>
      <c r="O182" s="31">
        <f t="shared" si="36"/>
        <v>-800</v>
      </c>
      <c r="P182" s="40">
        <f t="shared" si="31"/>
        <v>285.71428571428572</v>
      </c>
      <c r="Q182" s="31">
        <f t="shared" si="37"/>
        <v>1300</v>
      </c>
      <c r="R182" s="10"/>
    </row>
    <row r="183" spans="1:18" ht="144" hidden="1" outlineLevel="5">
      <c r="A183" s="24" t="s">
        <v>242</v>
      </c>
      <c r="B183" s="27" t="s">
        <v>243</v>
      </c>
      <c r="C183" s="26"/>
      <c r="D183" s="26">
        <v>79000</v>
      </c>
      <c r="E183" s="26">
        <v>79000</v>
      </c>
      <c r="F183" s="26">
        <v>19750</v>
      </c>
      <c r="G183" s="26">
        <v>32392.46</v>
      </c>
      <c r="H183" s="40">
        <f t="shared" si="32"/>
        <v>3.1130920268745553E-2</v>
      </c>
      <c r="I183" s="42">
        <f t="shared" si="38"/>
        <v>0.21786389920454885</v>
      </c>
      <c r="J183" s="40" t="e">
        <f t="shared" si="33"/>
        <v>#DIV/0!</v>
      </c>
      <c r="K183" s="31">
        <f t="shared" si="34"/>
        <v>32392.46</v>
      </c>
      <c r="L183" s="40">
        <f t="shared" si="29"/>
        <v>41.003113924050631</v>
      </c>
      <c r="M183" s="31">
        <f t="shared" si="35"/>
        <v>-46607.54</v>
      </c>
      <c r="N183" s="40">
        <f t="shared" si="30"/>
        <v>41.003113924050631</v>
      </c>
      <c r="O183" s="31">
        <f t="shared" si="36"/>
        <v>-46607.54</v>
      </c>
      <c r="P183" s="40">
        <f t="shared" si="31"/>
        <v>164.01245569620252</v>
      </c>
      <c r="Q183" s="31">
        <f t="shared" si="37"/>
        <v>12642.46</v>
      </c>
      <c r="R183" s="9"/>
    </row>
    <row r="184" spans="1:18" ht="144" hidden="1" outlineLevel="7">
      <c r="A184" s="19" t="s">
        <v>242</v>
      </c>
      <c r="B184" s="20" t="s">
        <v>243</v>
      </c>
      <c r="C184" s="21"/>
      <c r="D184" s="21">
        <v>79000</v>
      </c>
      <c r="E184" s="21">
        <v>79000</v>
      </c>
      <c r="F184" s="21">
        <v>19750</v>
      </c>
      <c r="G184" s="21">
        <v>32392.46</v>
      </c>
      <c r="H184" s="40">
        <f t="shared" si="32"/>
        <v>3.1130920268745553E-2</v>
      </c>
      <c r="I184" s="42">
        <f t="shared" si="38"/>
        <v>0.21786389920454885</v>
      </c>
      <c r="J184" s="40" t="e">
        <f t="shared" si="33"/>
        <v>#DIV/0!</v>
      </c>
      <c r="K184" s="31">
        <f t="shared" si="34"/>
        <v>32392.46</v>
      </c>
      <c r="L184" s="40">
        <f t="shared" si="29"/>
        <v>41.003113924050631</v>
      </c>
      <c r="M184" s="31">
        <f t="shared" si="35"/>
        <v>-46607.54</v>
      </c>
      <c r="N184" s="40">
        <f t="shared" si="30"/>
        <v>41.003113924050631</v>
      </c>
      <c r="O184" s="31">
        <f t="shared" si="36"/>
        <v>-46607.54</v>
      </c>
      <c r="P184" s="40">
        <f t="shared" si="31"/>
        <v>164.01245569620252</v>
      </c>
      <c r="Q184" s="31">
        <f t="shared" si="37"/>
        <v>12642.46</v>
      </c>
      <c r="R184" s="10"/>
    </row>
    <row r="185" spans="1:18" ht="72" outlineLevel="3" collapsed="1">
      <c r="A185" s="24" t="s">
        <v>244</v>
      </c>
      <c r="B185" s="25" t="s">
        <v>245</v>
      </c>
      <c r="C185" s="26">
        <v>1377.56</v>
      </c>
      <c r="D185" s="26">
        <v>35200</v>
      </c>
      <c r="E185" s="26">
        <v>35200</v>
      </c>
      <c r="F185" s="26">
        <v>8800</v>
      </c>
      <c r="G185" s="26">
        <v>8734.7199999999993</v>
      </c>
      <c r="H185" s="40">
        <f t="shared" si="32"/>
        <v>8.394542183267871E-3</v>
      </c>
      <c r="I185" s="42">
        <f t="shared" si="38"/>
        <v>5.8747626998997812E-2</v>
      </c>
      <c r="J185" s="40">
        <f t="shared" si="33"/>
        <v>634.07183716135773</v>
      </c>
      <c r="K185" s="31">
        <f t="shared" si="34"/>
        <v>7357.16</v>
      </c>
      <c r="L185" s="40">
        <f t="shared" si="29"/>
        <v>24.814545454545453</v>
      </c>
      <c r="M185" s="31">
        <f t="shared" si="35"/>
        <v>-26465.279999999999</v>
      </c>
      <c r="N185" s="40">
        <f t="shared" si="30"/>
        <v>24.814545454545453</v>
      </c>
      <c r="O185" s="31">
        <f t="shared" si="36"/>
        <v>-26465.279999999999</v>
      </c>
      <c r="P185" s="40">
        <f t="shared" si="31"/>
        <v>99.258181818181811</v>
      </c>
      <c r="Q185" s="31">
        <f t="shared" si="37"/>
        <v>-65.280000000000655</v>
      </c>
      <c r="R185" s="9"/>
    </row>
    <row r="186" spans="1:18" ht="108" hidden="1" outlineLevel="4">
      <c r="A186" s="24" t="s">
        <v>246</v>
      </c>
      <c r="B186" s="27" t="s">
        <v>247</v>
      </c>
      <c r="C186" s="26"/>
      <c r="D186" s="26">
        <v>38400</v>
      </c>
      <c r="E186" s="26">
        <v>38400</v>
      </c>
      <c r="F186" s="26">
        <v>9600</v>
      </c>
      <c r="G186" s="26">
        <v>1342.7</v>
      </c>
      <c r="H186" s="40">
        <f t="shared" si="32"/>
        <v>1.290407911126375E-3</v>
      </c>
      <c r="I186" s="42">
        <f t="shared" si="38"/>
        <v>9.03067743116601E-3</v>
      </c>
      <c r="J186" s="40" t="e">
        <f t="shared" si="33"/>
        <v>#DIV/0!</v>
      </c>
      <c r="K186" s="31">
        <f t="shared" si="34"/>
        <v>1342.7</v>
      </c>
      <c r="L186" s="40">
        <f t="shared" si="29"/>
        <v>3.4966145833333337</v>
      </c>
      <c r="M186" s="31">
        <f t="shared" si="35"/>
        <v>-37057.300000000003</v>
      </c>
      <c r="N186" s="40">
        <f t="shared" si="30"/>
        <v>3.4966145833333337</v>
      </c>
      <c r="O186" s="31">
        <f t="shared" si="36"/>
        <v>-37057.300000000003</v>
      </c>
      <c r="P186" s="40">
        <f t="shared" si="31"/>
        <v>13.986458333333335</v>
      </c>
      <c r="Q186" s="31">
        <f t="shared" si="37"/>
        <v>-8257.2999999999993</v>
      </c>
      <c r="R186" s="9"/>
    </row>
    <row r="187" spans="1:18" ht="108" hidden="1" outlineLevel="5">
      <c r="A187" s="24" t="s">
        <v>248</v>
      </c>
      <c r="B187" s="27" t="s">
        <v>247</v>
      </c>
      <c r="C187" s="26"/>
      <c r="D187" s="26">
        <v>600</v>
      </c>
      <c r="E187" s="26">
        <v>600</v>
      </c>
      <c r="F187" s="26">
        <v>150</v>
      </c>
      <c r="G187" s="26">
        <v>300</v>
      </c>
      <c r="H187" s="40">
        <f t="shared" si="32"/>
        <v>2.8831635759135512E-4</v>
      </c>
      <c r="I187" s="42">
        <f t="shared" si="38"/>
        <v>2.0177278836298529E-3</v>
      </c>
      <c r="J187" s="40" t="e">
        <f t="shared" si="33"/>
        <v>#DIV/0!</v>
      </c>
      <c r="K187" s="31">
        <f t="shared" si="34"/>
        <v>300</v>
      </c>
      <c r="L187" s="40">
        <f t="shared" si="29"/>
        <v>50</v>
      </c>
      <c r="M187" s="31">
        <f t="shared" si="35"/>
        <v>-300</v>
      </c>
      <c r="N187" s="40">
        <f t="shared" si="30"/>
        <v>50</v>
      </c>
      <c r="O187" s="31">
        <f t="shared" si="36"/>
        <v>-300</v>
      </c>
      <c r="P187" s="40">
        <f t="shared" si="31"/>
        <v>200</v>
      </c>
      <c r="Q187" s="31">
        <f t="shared" si="37"/>
        <v>150</v>
      </c>
      <c r="R187" s="9"/>
    </row>
    <row r="188" spans="1:18" ht="108" hidden="1" outlineLevel="7">
      <c r="A188" s="19" t="s">
        <v>248</v>
      </c>
      <c r="B188" s="20" t="s">
        <v>247</v>
      </c>
      <c r="C188" s="21"/>
      <c r="D188" s="21">
        <v>600</v>
      </c>
      <c r="E188" s="21">
        <v>600</v>
      </c>
      <c r="F188" s="21">
        <v>150</v>
      </c>
      <c r="G188" s="21">
        <v>300</v>
      </c>
      <c r="H188" s="40">
        <f t="shared" si="32"/>
        <v>2.8831635759135512E-4</v>
      </c>
      <c r="I188" s="42">
        <f t="shared" si="38"/>
        <v>2.0177278836298529E-3</v>
      </c>
      <c r="J188" s="40" t="e">
        <f t="shared" si="33"/>
        <v>#DIV/0!</v>
      </c>
      <c r="K188" s="31">
        <f t="shared" si="34"/>
        <v>300</v>
      </c>
      <c r="L188" s="40">
        <f t="shared" si="29"/>
        <v>50</v>
      </c>
      <c r="M188" s="31">
        <f t="shared" si="35"/>
        <v>-300</v>
      </c>
      <c r="N188" s="40">
        <f t="shared" si="30"/>
        <v>50</v>
      </c>
      <c r="O188" s="31">
        <f t="shared" si="36"/>
        <v>-300</v>
      </c>
      <c r="P188" s="40">
        <f t="shared" si="31"/>
        <v>200</v>
      </c>
      <c r="Q188" s="31">
        <f t="shared" si="37"/>
        <v>150</v>
      </c>
      <c r="R188" s="10"/>
    </row>
    <row r="189" spans="1:18" ht="144" hidden="1" outlineLevel="5">
      <c r="A189" s="24" t="s">
        <v>249</v>
      </c>
      <c r="B189" s="27" t="s">
        <v>250</v>
      </c>
      <c r="C189" s="26"/>
      <c r="D189" s="26">
        <v>11000</v>
      </c>
      <c r="E189" s="26">
        <v>11000</v>
      </c>
      <c r="F189" s="26">
        <v>2750</v>
      </c>
      <c r="G189" s="26">
        <v>488.36</v>
      </c>
      <c r="H189" s="40">
        <f t="shared" si="32"/>
        <v>4.6934058797771399E-4</v>
      </c>
      <c r="I189" s="42">
        <f t="shared" si="38"/>
        <v>3.2845919641649158E-3</v>
      </c>
      <c r="J189" s="40" t="e">
        <f t="shared" si="33"/>
        <v>#DIV/0!</v>
      </c>
      <c r="K189" s="31">
        <f t="shared" si="34"/>
        <v>488.36</v>
      </c>
      <c r="L189" s="40">
        <f t="shared" si="29"/>
        <v>4.4396363636363638</v>
      </c>
      <c r="M189" s="31">
        <f t="shared" si="35"/>
        <v>-10511.64</v>
      </c>
      <c r="N189" s="40">
        <f t="shared" si="30"/>
        <v>4.4396363636363638</v>
      </c>
      <c r="O189" s="31">
        <f t="shared" si="36"/>
        <v>-10511.64</v>
      </c>
      <c r="P189" s="40">
        <f t="shared" si="31"/>
        <v>17.758545454545455</v>
      </c>
      <c r="Q189" s="31">
        <f t="shared" si="37"/>
        <v>-2261.64</v>
      </c>
      <c r="R189" s="9"/>
    </row>
    <row r="190" spans="1:18" ht="144" hidden="1" outlineLevel="7">
      <c r="A190" s="19" t="s">
        <v>249</v>
      </c>
      <c r="B190" s="20" t="s">
        <v>250</v>
      </c>
      <c r="C190" s="21"/>
      <c r="D190" s="21">
        <v>11000</v>
      </c>
      <c r="E190" s="21">
        <v>11000</v>
      </c>
      <c r="F190" s="21">
        <v>2750</v>
      </c>
      <c r="G190" s="21">
        <v>488.36</v>
      </c>
      <c r="H190" s="40">
        <f t="shared" si="32"/>
        <v>4.6934058797771399E-4</v>
      </c>
      <c r="I190" s="42">
        <f t="shared" si="38"/>
        <v>3.2845919641649158E-3</v>
      </c>
      <c r="J190" s="40" t="e">
        <f t="shared" si="33"/>
        <v>#DIV/0!</v>
      </c>
      <c r="K190" s="31">
        <f t="shared" si="34"/>
        <v>488.36</v>
      </c>
      <c r="L190" s="40">
        <f t="shared" si="29"/>
        <v>4.4396363636363638</v>
      </c>
      <c r="M190" s="31">
        <f t="shared" si="35"/>
        <v>-10511.64</v>
      </c>
      <c r="N190" s="40">
        <f t="shared" si="30"/>
        <v>4.4396363636363638</v>
      </c>
      <c r="O190" s="31">
        <f t="shared" si="36"/>
        <v>-10511.64</v>
      </c>
      <c r="P190" s="40">
        <f t="shared" si="31"/>
        <v>17.758545454545455</v>
      </c>
      <c r="Q190" s="31">
        <f t="shared" si="37"/>
        <v>-2261.64</v>
      </c>
      <c r="R190" s="10"/>
    </row>
    <row r="191" spans="1:18" ht="120" hidden="1" outlineLevel="5">
      <c r="A191" s="24" t="s">
        <v>251</v>
      </c>
      <c r="B191" s="27" t="s">
        <v>252</v>
      </c>
      <c r="C191" s="26"/>
      <c r="D191" s="26">
        <v>6200</v>
      </c>
      <c r="E191" s="26">
        <v>6200</v>
      </c>
      <c r="F191" s="26">
        <v>1550</v>
      </c>
      <c r="G191" s="26">
        <v>554.34</v>
      </c>
      <c r="H191" s="40">
        <f t="shared" si="32"/>
        <v>5.3275096555730601E-4</v>
      </c>
      <c r="I191" s="42">
        <f t="shared" si="38"/>
        <v>3.7283575833712414E-3</v>
      </c>
      <c r="J191" s="40" t="e">
        <f t="shared" si="33"/>
        <v>#DIV/0!</v>
      </c>
      <c r="K191" s="31">
        <f t="shared" si="34"/>
        <v>554.34</v>
      </c>
      <c r="L191" s="40">
        <f t="shared" si="29"/>
        <v>8.9409677419354843</v>
      </c>
      <c r="M191" s="31">
        <f t="shared" si="35"/>
        <v>-5645.66</v>
      </c>
      <c r="N191" s="40">
        <f t="shared" si="30"/>
        <v>8.9409677419354843</v>
      </c>
      <c r="O191" s="31">
        <f t="shared" si="36"/>
        <v>-5645.66</v>
      </c>
      <c r="P191" s="40">
        <f t="shared" si="31"/>
        <v>35.763870967741937</v>
      </c>
      <c r="Q191" s="31">
        <f t="shared" si="37"/>
        <v>-995.66</v>
      </c>
      <c r="R191" s="9"/>
    </row>
    <row r="192" spans="1:18" ht="120" hidden="1" outlineLevel="7">
      <c r="A192" s="19" t="s">
        <v>251</v>
      </c>
      <c r="B192" s="20" t="s">
        <v>252</v>
      </c>
      <c r="C192" s="21"/>
      <c r="D192" s="21">
        <v>6200</v>
      </c>
      <c r="E192" s="21">
        <v>6200</v>
      </c>
      <c r="F192" s="21">
        <v>1550</v>
      </c>
      <c r="G192" s="21">
        <v>554.34</v>
      </c>
      <c r="H192" s="40">
        <f t="shared" si="32"/>
        <v>5.3275096555730601E-4</v>
      </c>
      <c r="I192" s="42">
        <f t="shared" si="38"/>
        <v>3.7283575833712414E-3</v>
      </c>
      <c r="J192" s="40" t="e">
        <f t="shared" si="33"/>
        <v>#DIV/0!</v>
      </c>
      <c r="K192" s="31">
        <f t="shared" si="34"/>
        <v>554.34</v>
      </c>
      <c r="L192" s="40">
        <f t="shared" si="29"/>
        <v>8.9409677419354843</v>
      </c>
      <c r="M192" s="31">
        <f t="shared" si="35"/>
        <v>-5645.66</v>
      </c>
      <c r="N192" s="40">
        <f t="shared" si="30"/>
        <v>8.9409677419354843</v>
      </c>
      <c r="O192" s="31">
        <f t="shared" si="36"/>
        <v>-5645.66</v>
      </c>
      <c r="P192" s="40">
        <f t="shared" si="31"/>
        <v>35.763870967741937</v>
      </c>
      <c r="Q192" s="31">
        <f t="shared" si="37"/>
        <v>-995.66</v>
      </c>
      <c r="R192" s="10"/>
    </row>
    <row r="193" spans="1:18" ht="120" hidden="1" outlineLevel="5">
      <c r="A193" s="24" t="s">
        <v>253</v>
      </c>
      <c r="B193" s="27" t="s">
        <v>254</v>
      </c>
      <c r="C193" s="26"/>
      <c r="D193" s="26">
        <v>20600</v>
      </c>
      <c r="E193" s="26">
        <v>20600</v>
      </c>
      <c r="F193" s="26">
        <v>5150</v>
      </c>
      <c r="G193" s="26">
        <v>0</v>
      </c>
      <c r="H193" s="40">
        <f t="shared" si="32"/>
        <v>0</v>
      </c>
      <c r="I193" s="42">
        <f t="shared" si="38"/>
        <v>0</v>
      </c>
      <c r="J193" s="40" t="e">
        <f t="shared" si="33"/>
        <v>#DIV/0!</v>
      </c>
      <c r="K193" s="31">
        <f t="shared" si="34"/>
        <v>0</v>
      </c>
      <c r="L193" s="40">
        <f t="shared" si="29"/>
        <v>0</v>
      </c>
      <c r="M193" s="31">
        <f t="shared" si="35"/>
        <v>-20600</v>
      </c>
      <c r="N193" s="40">
        <f t="shared" si="30"/>
        <v>0</v>
      </c>
      <c r="O193" s="31">
        <f t="shared" si="36"/>
        <v>-20600</v>
      </c>
      <c r="P193" s="40">
        <f t="shared" si="31"/>
        <v>0</v>
      </c>
      <c r="Q193" s="31">
        <f t="shared" si="37"/>
        <v>-5150</v>
      </c>
      <c r="R193" s="9"/>
    </row>
    <row r="194" spans="1:18" ht="120" hidden="1" outlineLevel="7">
      <c r="A194" s="19" t="s">
        <v>253</v>
      </c>
      <c r="B194" s="20" t="s">
        <v>254</v>
      </c>
      <c r="C194" s="21"/>
      <c r="D194" s="21">
        <v>20600</v>
      </c>
      <c r="E194" s="21">
        <v>20600</v>
      </c>
      <c r="F194" s="21">
        <v>5150</v>
      </c>
      <c r="G194" s="21">
        <v>0</v>
      </c>
      <c r="H194" s="40">
        <f t="shared" si="32"/>
        <v>0</v>
      </c>
      <c r="I194" s="42">
        <f t="shared" si="38"/>
        <v>0</v>
      </c>
      <c r="J194" s="40" t="e">
        <f t="shared" si="33"/>
        <v>#DIV/0!</v>
      </c>
      <c r="K194" s="31">
        <f t="shared" si="34"/>
        <v>0</v>
      </c>
      <c r="L194" s="40">
        <f t="shared" si="29"/>
        <v>0</v>
      </c>
      <c r="M194" s="31">
        <f t="shared" si="35"/>
        <v>-20600</v>
      </c>
      <c r="N194" s="40">
        <f t="shared" si="30"/>
        <v>0</v>
      </c>
      <c r="O194" s="31">
        <f t="shared" si="36"/>
        <v>-20600</v>
      </c>
      <c r="P194" s="40">
        <f t="shared" si="31"/>
        <v>0</v>
      </c>
      <c r="Q194" s="31">
        <f t="shared" si="37"/>
        <v>-5150</v>
      </c>
      <c r="R194" s="10"/>
    </row>
    <row r="195" spans="1:18" ht="96" hidden="1" outlineLevel="4">
      <c r="A195" s="24" t="s">
        <v>255</v>
      </c>
      <c r="B195" s="25" t="s">
        <v>256</v>
      </c>
      <c r="C195" s="26"/>
      <c r="D195" s="26">
        <v>0</v>
      </c>
      <c r="E195" s="26">
        <v>0</v>
      </c>
      <c r="F195" s="26">
        <v>0</v>
      </c>
      <c r="G195" s="26">
        <v>34.86</v>
      </c>
      <c r="H195" s="40">
        <f t="shared" si="32"/>
        <v>3.3502360752115462E-5</v>
      </c>
      <c r="I195" s="42">
        <f t="shared" si="38"/>
        <v>2.3445998007778885E-4</v>
      </c>
      <c r="J195" s="40" t="e">
        <f t="shared" si="33"/>
        <v>#DIV/0!</v>
      </c>
      <c r="K195" s="31">
        <f t="shared" si="34"/>
        <v>34.86</v>
      </c>
      <c r="L195" s="40" t="e">
        <f t="shared" si="29"/>
        <v>#DIV/0!</v>
      </c>
      <c r="M195" s="31">
        <f t="shared" si="35"/>
        <v>34.86</v>
      </c>
      <c r="N195" s="40" t="e">
        <f t="shared" si="30"/>
        <v>#DIV/0!</v>
      </c>
      <c r="O195" s="31">
        <f t="shared" si="36"/>
        <v>34.86</v>
      </c>
      <c r="P195" s="40" t="e">
        <f t="shared" si="31"/>
        <v>#DIV/0!</v>
      </c>
      <c r="Q195" s="31">
        <f t="shared" si="37"/>
        <v>34.86</v>
      </c>
      <c r="R195" s="9"/>
    </row>
    <row r="196" spans="1:18" ht="96" hidden="1" outlineLevel="7">
      <c r="A196" s="19" t="s">
        <v>255</v>
      </c>
      <c r="B196" s="22" t="s">
        <v>256</v>
      </c>
      <c r="C196" s="21"/>
      <c r="D196" s="21">
        <v>0</v>
      </c>
      <c r="E196" s="21">
        <v>0</v>
      </c>
      <c r="F196" s="21">
        <v>0</v>
      </c>
      <c r="G196" s="21">
        <v>34.86</v>
      </c>
      <c r="H196" s="40">
        <f t="shared" si="32"/>
        <v>3.3502360752115462E-5</v>
      </c>
      <c r="I196" s="42">
        <f t="shared" si="38"/>
        <v>2.3445998007778885E-4</v>
      </c>
      <c r="J196" s="40" t="e">
        <f t="shared" si="33"/>
        <v>#DIV/0!</v>
      </c>
      <c r="K196" s="31">
        <f t="shared" si="34"/>
        <v>34.86</v>
      </c>
      <c r="L196" s="40" t="e">
        <f t="shared" si="29"/>
        <v>#DIV/0!</v>
      </c>
      <c r="M196" s="31">
        <f t="shared" si="35"/>
        <v>34.86</v>
      </c>
      <c r="N196" s="40" t="e">
        <f t="shared" si="30"/>
        <v>#DIV/0!</v>
      </c>
      <c r="O196" s="31">
        <f t="shared" si="36"/>
        <v>34.86</v>
      </c>
      <c r="P196" s="40" t="e">
        <f t="shared" si="31"/>
        <v>#DIV/0!</v>
      </c>
      <c r="Q196" s="31">
        <f t="shared" si="37"/>
        <v>34.86</v>
      </c>
      <c r="R196" s="10"/>
    </row>
    <row r="197" spans="1:18" ht="84" outlineLevel="3" collapsed="1">
      <c r="A197" s="24" t="s">
        <v>257</v>
      </c>
      <c r="B197" s="25" t="s">
        <v>258</v>
      </c>
      <c r="C197" s="26">
        <v>30000</v>
      </c>
      <c r="D197" s="26">
        <v>0</v>
      </c>
      <c r="E197" s="26">
        <v>0</v>
      </c>
      <c r="F197" s="26">
        <v>0</v>
      </c>
      <c r="G197" s="26">
        <v>10000</v>
      </c>
      <c r="H197" s="40">
        <f t="shared" si="32"/>
        <v>9.6105452530451715E-3</v>
      </c>
      <c r="I197" s="42">
        <f t="shared" si="38"/>
        <v>6.7257596120995078E-2</v>
      </c>
      <c r="J197" s="40">
        <f t="shared" si="33"/>
        <v>33.333333333333329</v>
      </c>
      <c r="K197" s="31">
        <f t="shared" si="34"/>
        <v>-20000</v>
      </c>
      <c r="L197" s="40">
        <v>0</v>
      </c>
      <c r="M197" s="31">
        <f t="shared" si="35"/>
        <v>10000</v>
      </c>
      <c r="N197" s="40">
        <v>0</v>
      </c>
      <c r="O197" s="31">
        <f t="shared" si="36"/>
        <v>10000</v>
      </c>
      <c r="P197" s="40">
        <v>0</v>
      </c>
      <c r="Q197" s="31">
        <f t="shared" si="37"/>
        <v>10000</v>
      </c>
      <c r="R197" s="9"/>
    </row>
    <row r="198" spans="1:18" ht="120" hidden="1" outlineLevel="4">
      <c r="A198" s="24" t="s">
        <v>259</v>
      </c>
      <c r="B198" s="27" t="s">
        <v>260</v>
      </c>
      <c r="C198" s="26"/>
      <c r="D198" s="26">
        <v>0</v>
      </c>
      <c r="E198" s="26">
        <v>0</v>
      </c>
      <c r="F198" s="26">
        <v>0</v>
      </c>
      <c r="G198" s="26">
        <v>30000</v>
      </c>
      <c r="H198" s="40">
        <f t="shared" si="32"/>
        <v>2.8831635759135513E-2</v>
      </c>
      <c r="I198" s="42">
        <f t="shared" si="38"/>
        <v>0.20177278836298523</v>
      </c>
      <c r="J198" s="40" t="e">
        <f t="shared" si="33"/>
        <v>#DIV/0!</v>
      </c>
      <c r="K198" s="31">
        <f t="shared" si="34"/>
        <v>30000</v>
      </c>
      <c r="L198" s="40" t="e">
        <f t="shared" ref="L198:L259" si="44">G198/D198*100</f>
        <v>#DIV/0!</v>
      </c>
      <c r="M198" s="31">
        <f t="shared" si="35"/>
        <v>30000</v>
      </c>
      <c r="N198" s="40" t="e">
        <f t="shared" ref="N198:N259" si="45">G198/E198*100</f>
        <v>#DIV/0!</v>
      </c>
      <c r="O198" s="31">
        <f t="shared" si="36"/>
        <v>30000</v>
      </c>
      <c r="P198" s="40" t="e">
        <f t="shared" ref="P198:P259" si="46">G198/F198*100</f>
        <v>#DIV/0!</v>
      </c>
      <c r="Q198" s="31">
        <f t="shared" si="37"/>
        <v>30000</v>
      </c>
      <c r="R198" s="9"/>
    </row>
    <row r="199" spans="1:18" ht="144" hidden="1" outlineLevel="5">
      <c r="A199" s="24" t="s">
        <v>261</v>
      </c>
      <c r="B199" s="27" t="s">
        <v>262</v>
      </c>
      <c r="C199" s="26"/>
      <c r="D199" s="26">
        <v>0</v>
      </c>
      <c r="E199" s="26">
        <v>0</v>
      </c>
      <c r="F199" s="26">
        <v>0</v>
      </c>
      <c r="G199" s="26">
        <v>30000</v>
      </c>
      <c r="H199" s="40">
        <f t="shared" ref="H199:H262" si="47">G199/G$7*100</f>
        <v>2.8831635759135513E-2</v>
      </c>
      <c r="I199" s="42">
        <f t="shared" si="38"/>
        <v>0.20177278836298523</v>
      </c>
      <c r="J199" s="40" t="e">
        <f t="shared" ref="J199:J262" si="48">G199/C199*100</f>
        <v>#DIV/0!</v>
      </c>
      <c r="K199" s="31">
        <f t="shared" ref="K199:K262" si="49">G199-C199</f>
        <v>30000</v>
      </c>
      <c r="L199" s="40" t="e">
        <f t="shared" si="44"/>
        <v>#DIV/0!</v>
      </c>
      <c r="M199" s="31">
        <f t="shared" ref="M199:M262" si="50">G199-D199</f>
        <v>30000</v>
      </c>
      <c r="N199" s="40" t="e">
        <f t="shared" si="45"/>
        <v>#DIV/0!</v>
      </c>
      <c r="O199" s="31">
        <f t="shared" ref="O199:O262" si="51">G199-E199</f>
        <v>30000</v>
      </c>
      <c r="P199" s="40" t="e">
        <f t="shared" si="46"/>
        <v>#DIV/0!</v>
      </c>
      <c r="Q199" s="31">
        <f t="shared" ref="Q199:Q262" si="52">G199-F199</f>
        <v>30000</v>
      </c>
      <c r="R199" s="9"/>
    </row>
    <row r="200" spans="1:18" ht="144" hidden="1" outlineLevel="7">
      <c r="A200" s="19" t="s">
        <v>261</v>
      </c>
      <c r="B200" s="20" t="s">
        <v>262</v>
      </c>
      <c r="C200" s="21"/>
      <c r="D200" s="21">
        <v>0</v>
      </c>
      <c r="E200" s="21">
        <v>0</v>
      </c>
      <c r="F200" s="21">
        <v>0</v>
      </c>
      <c r="G200" s="21">
        <v>30000</v>
      </c>
      <c r="H200" s="40">
        <f t="shared" si="47"/>
        <v>2.8831635759135513E-2</v>
      </c>
      <c r="I200" s="42">
        <f t="shared" ref="I200:I263" si="53">G200/G$8*100</f>
        <v>0.20177278836298523</v>
      </c>
      <c r="J200" s="40" t="e">
        <f t="shared" si="48"/>
        <v>#DIV/0!</v>
      </c>
      <c r="K200" s="31">
        <f t="shared" si="49"/>
        <v>30000</v>
      </c>
      <c r="L200" s="40" t="e">
        <f t="shared" si="44"/>
        <v>#DIV/0!</v>
      </c>
      <c r="M200" s="31">
        <f t="shared" si="50"/>
        <v>30000</v>
      </c>
      <c r="N200" s="40" t="e">
        <f t="shared" si="45"/>
        <v>#DIV/0!</v>
      </c>
      <c r="O200" s="31">
        <f t="shared" si="51"/>
        <v>30000</v>
      </c>
      <c r="P200" s="40" t="e">
        <f t="shared" si="46"/>
        <v>#DIV/0!</v>
      </c>
      <c r="Q200" s="31">
        <f t="shared" si="52"/>
        <v>30000</v>
      </c>
      <c r="R200" s="10"/>
    </row>
    <row r="201" spans="1:18" ht="96" outlineLevel="3" collapsed="1">
      <c r="A201" s="24" t="s">
        <v>263</v>
      </c>
      <c r="B201" s="25" t="s">
        <v>264</v>
      </c>
      <c r="C201" s="26">
        <v>3750</v>
      </c>
      <c r="D201" s="26">
        <v>8400</v>
      </c>
      <c r="E201" s="26">
        <v>8400</v>
      </c>
      <c r="F201" s="26">
        <v>2100</v>
      </c>
      <c r="G201" s="26">
        <v>0</v>
      </c>
      <c r="H201" s="40">
        <f t="shared" si="47"/>
        <v>0</v>
      </c>
      <c r="I201" s="42">
        <f t="shared" si="53"/>
        <v>0</v>
      </c>
      <c r="J201" s="40">
        <f t="shared" si="48"/>
        <v>0</v>
      </c>
      <c r="K201" s="31">
        <f t="shared" si="49"/>
        <v>-3750</v>
      </c>
      <c r="L201" s="40">
        <f t="shared" si="44"/>
        <v>0</v>
      </c>
      <c r="M201" s="31">
        <f t="shared" si="50"/>
        <v>-8400</v>
      </c>
      <c r="N201" s="40">
        <f t="shared" si="45"/>
        <v>0</v>
      </c>
      <c r="O201" s="31">
        <f t="shared" si="51"/>
        <v>-8400</v>
      </c>
      <c r="P201" s="40">
        <f t="shared" si="46"/>
        <v>0</v>
      </c>
      <c r="Q201" s="31">
        <f t="shared" si="52"/>
        <v>-2100</v>
      </c>
      <c r="R201" s="9"/>
    </row>
    <row r="202" spans="1:18" ht="132" hidden="1" outlineLevel="4">
      <c r="A202" s="24" t="s">
        <v>265</v>
      </c>
      <c r="B202" s="27" t="s">
        <v>266</v>
      </c>
      <c r="C202" s="26"/>
      <c r="D202" s="26">
        <v>11700</v>
      </c>
      <c r="E202" s="26">
        <v>11700</v>
      </c>
      <c r="F202" s="26">
        <v>2850</v>
      </c>
      <c r="G202" s="26">
        <v>3750</v>
      </c>
      <c r="H202" s="40">
        <f t="shared" si="47"/>
        <v>3.6039544698919391E-3</v>
      </c>
      <c r="I202" s="42">
        <f t="shared" si="53"/>
        <v>2.5221598545373154E-2</v>
      </c>
      <c r="J202" s="40" t="e">
        <f t="shared" si="48"/>
        <v>#DIV/0!</v>
      </c>
      <c r="K202" s="31">
        <f t="shared" si="49"/>
        <v>3750</v>
      </c>
      <c r="L202" s="40">
        <f t="shared" si="44"/>
        <v>32.051282051282051</v>
      </c>
      <c r="M202" s="31">
        <f t="shared" si="50"/>
        <v>-7950</v>
      </c>
      <c r="N202" s="40">
        <f t="shared" si="45"/>
        <v>32.051282051282051</v>
      </c>
      <c r="O202" s="31">
        <f t="shared" si="51"/>
        <v>-7950</v>
      </c>
      <c r="P202" s="40">
        <f t="shared" si="46"/>
        <v>131.57894736842107</v>
      </c>
      <c r="Q202" s="31">
        <f t="shared" si="52"/>
        <v>900</v>
      </c>
      <c r="R202" s="9"/>
    </row>
    <row r="203" spans="1:18" ht="180" hidden="1" outlineLevel="5">
      <c r="A203" s="24" t="s">
        <v>267</v>
      </c>
      <c r="B203" s="27" t="s">
        <v>268</v>
      </c>
      <c r="C203" s="26"/>
      <c r="D203" s="26">
        <v>8300</v>
      </c>
      <c r="E203" s="26">
        <v>8300</v>
      </c>
      <c r="F203" s="26">
        <v>2000</v>
      </c>
      <c r="G203" s="26">
        <v>3750</v>
      </c>
      <c r="H203" s="40">
        <f t="shared" si="47"/>
        <v>3.6039544698919391E-3</v>
      </c>
      <c r="I203" s="42">
        <f t="shared" si="53"/>
        <v>2.5221598545373154E-2</v>
      </c>
      <c r="J203" s="40" t="e">
        <f t="shared" si="48"/>
        <v>#DIV/0!</v>
      </c>
      <c r="K203" s="31">
        <f t="shared" si="49"/>
        <v>3750</v>
      </c>
      <c r="L203" s="40">
        <f t="shared" si="44"/>
        <v>45.180722891566269</v>
      </c>
      <c r="M203" s="31">
        <f t="shared" si="50"/>
        <v>-4550</v>
      </c>
      <c r="N203" s="40">
        <f t="shared" si="45"/>
        <v>45.180722891566269</v>
      </c>
      <c r="O203" s="31">
        <f t="shared" si="51"/>
        <v>-4550</v>
      </c>
      <c r="P203" s="40">
        <f t="shared" si="46"/>
        <v>187.5</v>
      </c>
      <c r="Q203" s="31">
        <f t="shared" si="52"/>
        <v>1750</v>
      </c>
      <c r="R203" s="9"/>
    </row>
    <row r="204" spans="1:18" ht="180" hidden="1" outlineLevel="7">
      <c r="A204" s="19" t="s">
        <v>267</v>
      </c>
      <c r="B204" s="20" t="s">
        <v>268</v>
      </c>
      <c r="C204" s="21"/>
      <c r="D204" s="21">
        <v>8300</v>
      </c>
      <c r="E204" s="21">
        <v>8300</v>
      </c>
      <c r="F204" s="21">
        <v>2000</v>
      </c>
      <c r="G204" s="21">
        <v>3750</v>
      </c>
      <c r="H204" s="40">
        <f t="shared" si="47"/>
        <v>3.6039544698919391E-3</v>
      </c>
      <c r="I204" s="42">
        <f t="shared" si="53"/>
        <v>2.5221598545373154E-2</v>
      </c>
      <c r="J204" s="40" t="e">
        <f t="shared" si="48"/>
        <v>#DIV/0!</v>
      </c>
      <c r="K204" s="31">
        <f t="shared" si="49"/>
        <v>3750</v>
      </c>
      <c r="L204" s="40">
        <f t="shared" si="44"/>
        <v>45.180722891566269</v>
      </c>
      <c r="M204" s="31">
        <f t="shared" si="50"/>
        <v>-4550</v>
      </c>
      <c r="N204" s="40">
        <f t="shared" si="45"/>
        <v>45.180722891566269</v>
      </c>
      <c r="O204" s="31">
        <f t="shared" si="51"/>
        <v>-4550</v>
      </c>
      <c r="P204" s="40">
        <f t="shared" si="46"/>
        <v>187.5</v>
      </c>
      <c r="Q204" s="31">
        <f t="shared" si="52"/>
        <v>1750</v>
      </c>
      <c r="R204" s="10"/>
    </row>
    <row r="205" spans="1:18" ht="96" hidden="1" outlineLevel="5">
      <c r="A205" s="24" t="s">
        <v>269</v>
      </c>
      <c r="B205" s="25" t="s">
        <v>270</v>
      </c>
      <c r="C205" s="26"/>
      <c r="D205" s="26">
        <v>3400</v>
      </c>
      <c r="E205" s="26">
        <v>3400</v>
      </c>
      <c r="F205" s="26">
        <v>850</v>
      </c>
      <c r="G205" s="26">
        <v>0</v>
      </c>
      <c r="H205" s="40">
        <f t="shared" si="47"/>
        <v>0</v>
      </c>
      <c r="I205" s="42">
        <f t="shared" si="53"/>
        <v>0</v>
      </c>
      <c r="J205" s="40" t="e">
        <f t="shared" si="48"/>
        <v>#DIV/0!</v>
      </c>
      <c r="K205" s="31">
        <f t="shared" si="49"/>
        <v>0</v>
      </c>
      <c r="L205" s="40">
        <f t="shared" si="44"/>
        <v>0</v>
      </c>
      <c r="M205" s="31">
        <f t="shared" si="50"/>
        <v>-3400</v>
      </c>
      <c r="N205" s="40">
        <f t="shared" si="45"/>
        <v>0</v>
      </c>
      <c r="O205" s="31">
        <f t="shared" si="51"/>
        <v>-3400</v>
      </c>
      <c r="P205" s="40">
        <f t="shared" si="46"/>
        <v>0</v>
      </c>
      <c r="Q205" s="31">
        <f t="shared" si="52"/>
        <v>-850</v>
      </c>
      <c r="R205" s="9"/>
    </row>
    <row r="206" spans="1:18" ht="96" hidden="1" outlineLevel="7">
      <c r="A206" s="19" t="s">
        <v>269</v>
      </c>
      <c r="B206" s="22" t="s">
        <v>270</v>
      </c>
      <c r="C206" s="21"/>
      <c r="D206" s="21">
        <v>3400</v>
      </c>
      <c r="E206" s="21">
        <v>3400</v>
      </c>
      <c r="F206" s="21">
        <v>850</v>
      </c>
      <c r="G206" s="21">
        <v>0</v>
      </c>
      <c r="H206" s="40">
        <f t="shared" si="47"/>
        <v>0</v>
      </c>
      <c r="I206" s="42">
        <f t="shared" si="53"/>
        <v>0</v>
      </c>
      <c r="J206" s="40" t="e">
        <f t="shared" si="48"/>
        <v>#DIV/0!</v>
      </c>
      <c r="K206" s="31">
        <f t="shared" si="49"/>
        <v>0</v>
      </c>
      <c r="L206" s="40">
        <f t="shared" si="44"/>
        <v>0</v>
      </c>
      <c r="M206" s="31">
        <f t="shared" si="50"/>
        <v>-3400</v>
      </c>
      <c r="N206" s="40">
        <f t="shared" si="45"/>
        <v>0</v>
      </c>
      <c r="O206" s="31">
        <f t="shared" si="51"/>
        <v>-3400</v>
      </c>
      <c r="P206" s="40">
        <f t="shared" si="46"/>
        <v>0</v>
      </c>
      <c r="Q206" s="31">
        <f t="shared" si="52"/>
        <v>-850</v>
      </c>
      <c r="R206" s="10"/>
    </row>
    <row r="207" spans="1:18" ht="84" outlineLevel="3" collapsed="1">
      <c r="A207" s="24" t="s">
        <v>271</v>
      </c>
      <c r="B207" s="25" t="s">
        <v>272</v>
      </c>
      <c r="C207" s="26">
        <v>300</v>
      </c>
      <c r="D207" s="26">
        <v>300</v>
      </c>
      <c r="E207" s="26">
        <v>300</v>
      </c>
      <c r="F207" s="26">
        <v>75</v>
      </c>
      <c r="G207" s="26">
        <v>300</v>
      </c>
      <c r="H207" s="40">
        <f t="shared" si="47"/>
        <v>2.8831635759135512E-4</v>
      </c>
      <c r="I207" s="42">
        <f t="shared" si="53"/>
        <v>2.0177278836298529E-3</v>
      </c>
      <c r="J207" s="40">
        <f t="shared" si="48"/>
        <v>100</v>
      </c>
      <c r="K207" s="31">
        <f t="shared" si="49"/>
        <v>0</v>
      </c>
      <c r="L207" s="40">
        <f t="shared" si="44"/>
        <v>100</v>
      </c>
      <c r="M207" s="31">
        <f t="shared" si="50"/>
        <v>0</v>
      </c>
      <c r="N207" s="40">
        <f t="shared" si="45"/>
        <v>100</v>
      </c>
      <c r="O207" s="31">
        <f t="shared" si="51"/>
        <v>0</v>
      </c>
      <c r="P207" s="40">
        <f t="shared" si="46"/>
        <v>400</v>
      </c>
      <c r="Q207" s="31">
        <f t="shared" si="52"/>
        <v>225</v>
      </c>
      <c r="R207" s="9"/>
    </row>
    <row r="208" spans="1:18" ht="156" hidden="1" outlineLevel="4">
      <c r="A208" s="24" t="s">
        <v>273</v>
      </c>
      <c r="B208" s="27" t="s">
        <v>274</v>
      </c>
      <c r="C208" s="26"/>
      <c r="D208" s="26">
        <v>400</v>
      </c>
      <c r="E208" s="26">
        <v>400</v>
      </c>
      <c r="F208" s="26">
        <v>100</v>
      </c>
      <c r="G208" s="26">
        <v>300</v>
      </c>
      <c r="H208" s="40">
        <f t="shared" si="47"/>
        <v>2.8831635759135512E-4</v>
      </c>
      <c r="I208" s="42">
        <f t="shared" si="53"/>
        <v>2.0177278836298529E-3</v>
      </c>
      <c r="J208" s="40" t="e">
        <f t="shared" si="48"/>
        <v>#DIV/0!</v>
      </c>
      <c r="K208" s="31">
        <f t="shared" si="49"/>
        <v>300</v>
      </c>
      <c r="L208" s="40">
        <f t="shared" si="44"/>
        <v>75</v>
      </c>
      <c r="M208" s="31">
        <f t="shared" si="50"/>
        <v>-100</v>
      </c>
      <c r="N208" s="40">
        <f t="shared" si="45"/>
        <v>75</v>
      </c>
      <c r="O208" s="31">
        <f t="shared" si="51"/>
        <v>-100</v>
      </c>
      <c r="P208" s="40">
        <f t="shared" si="46"/>
        <v>300</v>
      </c>
      <c r="Q208" s="31">
        <f t="shared" si="52"/>
        <v>200</v>
      </c>
      <c r="R208" s="9"/>
    </row>
    <row r="209" spans="1:18" ht="180" hidden="1" outlineLevel="5">
      <c r="A209" s="24" t="s">
        <v>275</v>
      </c>
      <c r="B209" s="27" t="s">
        <v>276</v>
      </c>
      <c r="C209" s="26"/>
      <c r="D209" s="26">
        <v>200</v>
      </c>
      <c r="E209" s="26">
        <v>200</v>
      </c>
      <c r="F209" s="26">
        <v>100</v>
      </c>
      <c r="G209" s="26">
        <v>300</v>
      </c>
      <c r="H209" s="40">
        <f t="shared" si="47"/>
        <v>2.8831635759135512E-4</v>
      </c>
      <c r="I209" s="42">
        <f t="shared" si="53"/>
        <v>2.0177278836298529E-3</v>
      </c>
      <c r="J209" s="40" t="e">
        <f t="shared" si="48"/>
        <v>#DIV/0!</v>
      </c>
      <c r="K209" s="31">
        <f t="shared" si="49"/>
        <v>300</v>
      </c>
      <c r="L209" s="40">
        <f t="shared" si="44"/>
        <v>150</v>
      </c>
      <c r="M209" s="31">
        <f t="shared" si="50"/>
        <v>100</v>
      </c>
      <c r="N209" s="40">
        <f t="shared" si="45"/>
        <v>150</v>
      </c>
      <c r="O209" s="31">
        <f t="shared" si="51"/>
        <v>100</v>
      </c>
      <c r="P209" s="40">
        <f t="shared" si="46"/>
        <v>300</v>
      </c>
      <c r="Q209" s="31">
        <f t="shared" si="52"/>
        <v>200</v>
      </c>
      <c r="R209" s="9"/>
    </row>
    <row r="210" spans="1:18" ht="180" hidden="1" outlineLevel="7">
      <c r="A210" s="19" t="s">
        <v>275</v>
      </c>
      <c r="B210" s="20" t="s">
        <v>276</v>
      </c>
      <c r="C210" s="21"/>
      <c r="D210" s="21">
        <v>200</v>
      </c>
      <c r="E210" s="21">
        <v>200</v>
      </c>
      <c r="F210" s="21">
        <v>100</v>
      </c>
      <c r="G210" s="21">
        <v>300</v>
      </c>
      <c r="H210" s="40">
        <f t="shared" si="47"/>
        <v>2.8831635759135512E-4</v>
      </c>
      <c r="I210" s="42">
        <f t="shared" si="53"/>
        <v>2.0177278836298529E-3</v>
      </c>
      <c r="J210" s="40" t="e">
        <f t="shared" si="48"/>
        <v>#DIV/0!</v>
      </c>
      <c r="K210" s="31">
        <f t="shared" si="49"/>
        <v>300</v>
      </c>
      <c r="L210" s="40">
        <f t="shared" si="44"/>
        <v>150</v>
      </c>
      <c r="M210" s="31">
        <f t="shared" si="50"/>
        <v>100</v>
      </c>
      <c r="N210" s="40">
        <f t="shared" si="45"/>
        <v>150</v>
      </c>
      <c r="O210" s="31">
        <f t="shared" si="51"/>
        <v>100</v>
      </c>
      <c r="P210" s="40">
        <f t="shared" si="46"/>
        <v>300</v>
      </c>
      <c r="Q210" s="31">
        <f t="shared" si="52"/>
        <v>200</v>
      </c>
      <c r="R210" s="10"/>
    </row>
    <row r="211" spans="1:18" ht="192" hidden="1" outlineLevel="5">
      <c r="A211" s="24" t="s">
        <v>277</v>
      </c>
      <c r="B211" s="27" t="s">
        <v>278</v>
      </c>
      <c r="C211" s="26"/>
      <c r="D211" s="26">
        <v>200</v>
      </c>
      <c r="E211" s="26">
        <v>200</v>
      </c>
      <c r="F211" s="26">
        <v>0</v>
      </c>
      <c r="G211" s="26">
        <v>0</v>
      </c>
      <c r="H211" s="40">
        <f t="shared" si="47"/>
        <v>0</v>
      </c>
      <c r="I211" s="42">
        <f t="shared" si="53"/>
        <v>0</v>
      </c>
      <c r="J211" s="40" t="e">
        <f t="shared" si="48"/>
        <v>#DIV/0!</v>
      </c>
      <c r="K211" s="31">
        <f t="shared" si="49"/>
        <v>0</v>
      </c>
      <c r="L211" s="40">
        <f t="shared" si="44"/>
        <v>0</v>
      </c>
      <c r="M211" s="31">
        <f t="shared" si="50"/>
        <v>-200</v>
      </c>
      <c r="N211" s="40">
        <f t="shared" si="45"/>
        <v>0</v>
      </c>
      <c r="O211" s="31">
        <f t="shared" si="51"/>
        <v>-200</v>
      </c>
      <c r="P211" s="40" t="e">
        <f t="shared" si="46"/>
        <v>#DIV/0!</v>
      </c>
      <c r="Q211" s="31">
        <f t="shared" si="52"/>
        <v>0</v>
      </c>
      <c r="R211" s="9"/>
    </row>
    <row r="212" spans="1:18" ht="192" hidden="1" outlineLevel="7">
      <c r="A212" s="19" t="s">
        <v>277</v>
      </c>
      <c r="B212" s="20" t="s">
        <v>278</v>
      </c>
      <c r="C212" s="21"/>
      <c r="D212" s="21">
        <v>200</v>
      </c>
      <c r="E212" s="21">
        <v>200</v>
      </c>
      <c r="F212" s="21">
        <v>0</v>
      </c>
      <c r="G212" s="21">
        <v>0</v>
      </c>
      <c r="H212" s="40">
        <f t="shared" si="47"/>
        <v>0</v>
      </c>
      <c r="I212" s="42">
        <f t="shared" si="53"/>
        <v>0</v>
      </c>
      <c r="J212" s="40" t="e">
        <f t="shared" si="48"/>
        <v>#DIV/0!</v>
      </c>
      <c r="K212" s="31">
        <f t="shared" si="49"/>
        <v>0</v>
      </c>
      <c r="L212" s="40">
        <f t="shared" si="44"/>
        <v>0</v>
      </c>
      <c r="M212" s="31">
        <f t="shared" si="50"/>
        <v>-200</v>
      </c>
      <c r="N212" s="40">
        <f t="shared" si="45"/>
        <v>0</v>
      </c>
      <c r="O212" s="31">
        <f t="shared" si="51"/>
        <v>-200</v>
      </c>
      <c r="P212" s="40" t="e">
        <f t="shared" si="46"/>
        <v>#DIV/0!</v>
      </c>
      <c r="Q212" s="31">
        <f t="shared" si="52"/>
        <v>0</v>
      </c>
      <c r="R212" s="10"/>
    </row>
    <row r="213" spans="1:18" ht="84" outlineLevel="3" collapsed="1">
      <c r="A213" s="24" t="s">
        <v>279</v>
      </c>
      <c r="B213" s="25" t="s">
        <v>280</v>
      </c>
      <c r="C213" s="26">
        <v>2250</v>
      </c>
      <c r="D213" s="26">
        <v>6700</v>
      </c>
      <c r="E213" s="26">
        <v>6700</v>
      </c>
      <c r="F213" s="26">
        <v>1675</v>
      </c>
      <c r="G213" s="26">
        <v>507.9</v>
      </c>
      <c r="H213" s="40">
        <f t="shared" si="47"/>
        <v>4.8811959340216423E-4</v>
      </c>
      <c r="I213" s="42">
        <f t="shared" si="53"/>
        <v>3.4160133069853398E-3</v>
      </c>
      <c r="J213" s="40">
        <f t="shared" si="48"/>
        <v>22.573333333333331</v>
      </c>
      <c r="K213" s="31">
        <f t="shared" si="49"/>
        <v>-1742.1</v>
      </c>
      <c r="L213" s="40">
        <f t="shared" si="44"/>
        <v>7.5805970149253739</v>
      </c>
      <c r="M213" s="31">
        <f t="shared" si="50"/>
        <v>-6192.1</v>
      </c>
      <c r="N213" s="40">
        <f t="shared" si="45"/>
        <v>7.5805970149253739</v>
      </c>
      <c r="O213" s="31">
        <f t="shared" si="51"/>
        <v>-6192.1</v>
      </c>
      <c r="P213" s="40">
        <f t="shared" si="46"/>
        <v>30.322388059701495</v>
      </c>
      <c r="Q213" s="31">
        <f t="shared" si="52"/>
        <v>-1167.0999999999999</v>
      </c>
      <c r="R213" s="9"/>
    </row>
    <row r="214" spans="1:18" ht="120" hidden="1" outlineLevel="4">
      <c r="A214" s="24" t="s">
        <v>281</v>
      </c>
      <c r="B214" s="27" t="s">
        <v>282</v>
      </c>
      <c r="C214" s="26"/>
      <c r="D214" s="26">
        <v>4600</v>
      </c>
      <c r="E214" s="26">
        <v>4600</v>
      </c>
      <c r="F214" s="26">
        <v>1000</v>
      </c>
      <c r="G214" s="26">
        <v>2250</v>
      </c>
      <c r="H214" s="40">
        <f t="shared" si="47"/>
        <v>2.1623726819351634E-3</v>
      </c>
      <c r="I214" s="42">
        <f t="shared" si="53"/>
        <v>1.5132959127223894E-2</v>
      </c>
      <c r="J214" s="40" t="e">
        <f t="shared" si="48"/>
        <v>#DIV/0!</v>
      </c>
      <c r="K214" s="31">
        <f t="shared" si="49"/>
        <v>2250</v>
      </c>
      <c r="L214" s="40">
        <f t="shared" si="44"/>
        <v>48.913043478260867</v>
      </c>
      <c r="M214" s="31">
        <f t="shared" si="50"/>
        <v>-2350</v>
      </c>
      <c r="N214" s="40">
        <f t="shared" si="45"/>
        <v>48.913043478260867</v>
      </c>
      <c r="O214" s="31">
        <f t="shared" si="51"/>
        <v>-2350</v>
      </c>
      <c r="P214" s="40">
        <f t="shared" si="46"/>
        <v>225</v>
      </c>
      <c r="Q214" s="31">
        <f t="shared" si="52"/>
        <v>1250</v>
      </c>
      <c r="R214" s="9"/>
    </row>
    <row r="215" spans="1:18" ht="180" hidden="1" outlineLevel="5">
      <c r="A215" s="24" t="s">
        <v>283</v>
      </c>
      <c r="B215" s="27" t="s">
        <v>284</v>
      </c>
      <c r="C215" s="26"/>
      <c r="D215" s="26">
        <v>2800</v>
      </c>
      <c r="E215" s="26">
        <v>2800</v>
      </c>
      <c r="F215" s="26">
        <v>700</v>
      </c>
      <c r="G215" s="26">
        <v>2000</v>
      </c>
      <c r="H215" s="40">
        <f t="shared" si="47"/>
        <v>1.9221090506090341E-3</v>
      </c>
      <c r="I215" s="42">
        <f t="shared" si="53"/>
        <v>1.3451519224199016E-2</v>
      </c>
      <c r="J215" s="40" t="e">
        <f t="shared" si="48"/>
        <v>#DIV/0!</v>
      </c>
      <c r="K215" s="31">
        <f t="shared" si="49"/>
        <v>2000</v>
      </c>
      <c r="L215" s="40">
        <f t="shared" si="44"/>
        <v>71.428571428571431</v>
      </c>
      <c r="M215" s="31">
        <f t="shared" si="50"/>
        <v>-800</v>
      </c>
      <c r="N215" s="40">
        <f t="shared" si="45"/>
        <v>71.428571428571431</v>
      </c>
      <c r="O215" s="31">
        <f t="shared" si="51"/>
        <v>-800</v>
      </c>
      <c r="P215" s="40">
        <f t="shared" si="46"/>
        <v>285.71428571428572</v>
      </c>
      <c r="Q215" s="31">
        <f t="shared" si="52"/>
        <v>1300</v>
      </c>
      <c r="R215" s="9"/>
    </row>
    <row r="216" spans="1:18" ht="180" hidden="1" outlineLevel="7">
      <c r="A216" s="19" t="s">
        <v>283</v>
      </c>
      <c r="B216" s="20" t="s">
        <v>284</v>
      </c>
      <c r="C216" s="21"/>
      <c r="D216" s="21">
        <v>2800</v>
      </c>
      <c r="E216" s="21">
        <v>2800</v>
      </c>
      <c r="F216" s="21">
        <v>700</v>
      </c>
      <c r="G216" s="21">
        <v>2000</v>
      </c>
      <c r="H216" s="40">
        <f t="shared" si="47"/>
        <v>1.9221090506090341E-3</v>
      </c>
      <c r="I216" s="42">
        <f t="shared" si="53"/>
        <v>1.3451519224199016E-2</v>
      </c>
      <c r="J216" s="40" t="e">
        <f t="shared" si="48"/>
        <v>#DIV/0!</v>
      </c>
      <c r="K216" s="31">
        <f t="shared" si="49"/>
        <v>2000</v>
      </c>
      <c r="L216" s="40">
        <f t="shared" si="44"/>
        <v>71.428571428571431</v>
      </c>
      <c r="M216" s="31">
        <f t="shared" si="50"/>
        <v>-800</v>
      </c>
      <c r="N216" s="40">
        <f t="shared" si="45"/>
        <v>71.428571428571431</v>
      </c>
      <c r="O216" s="31">
        <f t="shared" si="51"/>
        <v>-800</v>
      </c>
      <c r="P216" s="40">
        <f t="shared" si="46"/>
        <v>285.71428571428572</v>
      </c>
      <c r="Q216" s="31">
        <f t="shared" si="52"/>
        <v>1300</v>
      </c>
      <c r="R216" s="10"/>
    </row>
    <row r="217" spans="1:18" ht="204" hidden="1" outlineLevel="5">
      <c r="A217" s="24" t="s">
        <v>285</v>
      </c>
      <c r="B217" s="27" t="s">
        <v>286</v>
      </c>
      <c r="C217" s="26"/>
      <c r="D217" s="26">
        <v>1100</v>
      </c>
      <c r="E217" s="26">
        <v>1100</v>
      </c>
      <c r="F217" s="26">
        <v>200</v>
      </c>
      <c r="G217" s="26">
        <v>250</v>
      </c>
      <c r="H217" s="40">
        <f t="shared" si="47"/>
        <v>2.4026363132612926E-4</v>
      </c>
      <c r="I217" s="42">
        <f t="shared" si="53"/>
        <v>1.6814399030248769E-3</v>
      </c>
      <c r="J217" s="40" t="e">
        <f t="shared" si="48"/>
        <v>#DIV/0!</v>
      </c>
      <c r="K217" s="31">
        <f t="shared" si="49"/>
        <v>250</v>
      </c>
      <c r="L217" s="40">
        <f t="shared" si="44"/>
        <v>22.727272727272727</v>
      </c>
      <c r="M217" s="31">
        <f t="shared" si="50"/>
        <v>-850</v>
      </c>
      <c r="N217" s="40">
        <f t="shared" si="45"/>
        <v>22.727272727272727</v>
      </c>
      <c r="O217" s="31">
        <f t="shared" si="51"/>
        <v>-850</v>
      </c>
      <c r="P217" s="40">
        <f t="shared" si="46"/>
        <v>125</v>
      </c>
      <c r="Q217" s="31">
        <f t="shared" si="52"/>
        <v>50</v>
      </c>
      <c r="R217" s="9"/>
    </row>
    <row r="218" spans="1:18" ht="204" hidden="1" outlineLevel="7">
      <c r="A218" s="19" t="s">
        <v>285</v>
      </c>
      <c r="B218" s="20" t="s">
        <v>286</v>
      </c>
      <c r="C218" s="21"/>
      <c r="D218" s="21">
        <v>1100</v>
      </c>
      <c r="E218" s="21">
        <v>1100</v>
      </c>
      <c r="F218" s="21">
        <v>200</v>
      </c>
      <c r="G218" s="21">
        <v>250</v>
      </c>
      <c r="H218" s="40">
        <f t="shared" si="47"/>
        <v>2.4026363132612926E-4</v>
      </c>
      <c r="I218" s="42">
        <f t="shared" si="53"/>
        <v>1.6814399030248769E-3</v>
      </c>
      <c r="J218" s="40" t="e">
        <f t="shared" si="48"/>
        <v>#DIV/0!</v>
      </c>
      <c r="K218" s="31">
        <f t="shared" si="49"/>
        <v>250</v>
      </c>
      <c r="L218" s="40">
        <f t="shared" si="44"/>
        <v>22.727272727272727</v>
      </c>
      <c r="M218" s="31">
        <f t="shared" si="50"/>
        <v>-850</v>
      </c>
      <c r="N218" s="40">
        <f t="shared" si="45"/>
        <v>22.727272727272727</v>
      </c>
      <c r="O218" s="31">
        <f t="shared" si="51"/>
        <v>-850</v>
      </c>
      <c r="P218" s="40">
        <f t="shared" si="46"/>
        <v>125</v>
      </c>
      <c r="Q218" s="31">
        <f t="shared" si="52"/>
        <v>50</v>
      </c>
      <c r="R218" s="10"/>
    </row>
    <row r="219" spans="1:18" ht="72" hidden="1" outlineLevel="5">
      <c r="A219" s="24" t="s">
        <v>287</v>
      </c>
      <c r="B219" s="25" t="s">
        <v>288</v>
      </c>
      <c r="C219" s="26"/>
      <c r="D219" s="26">
        <v>700</v>
      </c>
      <c r="E219" s="26">
        <v>700</v>
      </c>
      <c r="F219" s="26">
        <v>100</v>
      </c>
      <c r="G219" s="26">
        <v>0</v>
      </c>
      <c r="H219" s="40">
        <f t="shared" si="47"/>
        <v>0</v>
      </c>
      <c r="I219" s="42">
        <f t="shared" si="53"/>
        <v>0</v>
      </c>
      <c r="J219" s="40" t="e">
        <f t="shared" si="48"/>
        <v>#DIV/0!</v>
      </c>
      <c r="K219" s="31">
        <f t="shared" si="49"/>
        <v>0</v>
      </c>
      <c r="L219" s="40">
        <f t="shared" si="44"/>
        <v>0</v>
      </c>
      <c r="M219" s="31">
        <f t="shared" si="50"/>
        <v>-700</v>
      </c>
      <c r="N219" s="40">
        <f t="shared" si="45"/>
        <v>0</v>
      </c>
      <c r="O219" s="31">
        <f t="shared" si="51"/>
        <v>-700</v>
      </c>
      <c r="P219" s="40">
        <f t="shared" si="46"/>
        <v>0</v>
      </c>
      <c r="Q219" s="31">
        <f t="shared" si="52"/>
        <v>-100</v>
      </c>
      <c r="R219" s="9"/>
    </row>
    <row r="220" spans="1:18" ht="72" hidden="1" outlineLevel="7">
      <c r="A220" s="19" t="s">
        <v>287</v>
      </c>
      <c r="B220" s="22" t="s">
        <v>288</v>
      </c>
      <c r="C220" s="21"/>
      <c r="D220" s="21">
        <v>700</v>
      </c>
      <c r="E220" s="21">
        <v>700</v>
      </c>
      <c r="F220" s="21">
        <v>100</v>
      </c>
      <c r="G220" s="21">
        <v>0</v>
      </c>
      <c r="H220" s="40">
        <f t="shared" si="47"/>
        <v>0</v>
      </c>
      <c r="I220" s="42">
        <f t="shared" si="53"/>
        <v>0</v>
      </c>
      <c r="J220" s="40" t="e">
        <f t="shared" si="48"/>
        <v>#DIV/0!</v>
      </c>
      <c r="K220" s="31">
        <f t="shared" si="49"/>
        <v>0</v>
      </c>
      <c r="L220" s="40">
        <f t="shared" si="44"/>
        <v>0</v>
      </c>
      <c r="M220" s="31">
        <f t="shared" si="50"/>
        <v>-700</v>
      </c>
      <c r="N220" s="40">
        <f t="shared" si="45"/>
        <v>0</v>
      </c>
      <c r="O220" s="31">
        <f t="shared" si="51"/>
        <v>-700</v>
      </c>
      <c r="P220" s="40">
        <f t="shared" si="46"/>
        <v>0</v>
      </c>
      <c r="Q220" s="31">
        <f t="shared" si="52"/>
        <v>-100</v>
      </c>
      <c r="R220" s="10"/>
    </row>
    <row r="221" spans="1:18" ht="72" outlineLevel="3" collapsed="1">
      <c r="A221" s="24" t="s">
        <v>289</v>
      </c>
      <c r="B221" s="25" t="s">
        <v>290</v>
      </c>
      <c r="C221" s="26">
        <v>38271.94</v>
      </c>
      <c r="D221" s="26">
        <v>272800</v>
      </c>
      <c r="E221" s="26">
        <v>272800</v>
      </c>
      <c r="F221" s="26">
        <v>68200</v>
      </c>
      <c r="G221" s="26">
        <v>3997.68</v>
      </c>
      <c r="H221" s="40">
        <f t="shared" si="47"/>
        <v>3.8419884547193613E-3</v>
      </c>
      <c r="I221" s="42">
        <f t="shared" si="53"/>
        <v>2.6887434686097961E-2</v>
      </c>
      <c r="J221" s="40">
        <f t="shared" si="48"/>
        <v>10.445459519428594</v>
      </c>
      <c r="K221" s="31">
        <f t="shared" si="49"/>
        <v>-34274.26</v>
      </c>
      <c r="L221" s="40">
        <f t="shared" si="44"/>
        <v>1.4654252199413489</v>
      </c>
      <c r="M221" s="31">
        <f t="shared" si="50"/>
        <v>-268802.32</v>
      </c>
      <c r="N221" s="40">
        <f t="shared" si="45"/>
        <v>1.4654252199413489</v>
      </c>
      <c r="O221" s="31">
        <f t="shared" si="51"/>
        <v>-268802.32</v>
      </c>
      <c r="P221" s="40">
        <f t="shared" si="46"/>
        <v>5.8617008797653956</v>
      </c>
      <c r="Q221" s="31">
        <f t="shared" si="52"/>
        <v>-64202.32</v>
      </c>
      <c r="R221" s="9"/>
    </row>
    <row r="222" spans="1:18" ht="108" hidden="1" outlineLevel="4">
      <c r="A222" s="24" t="s">
        <v>291</v>
      </c>
      <c r="B222" s="27" t="s">
        <v>292</v>
      </c>
      <c r="C222" s="26"/>
      <c r="D222" s="26">
        <v>164900</v>
      </c>
      <c r="E222" s="26">
        <v>164900</v>
      </c>
      <c r="F222" s="26">
        <v>41200</v>
      </c>
      <c r="G222" s="26">
        <v>38271.94</v>
      </c>
      <c r="H222" s="40">
        <f t="shared" si="47"/>
        <v>3.6781421129182965E-2</v>
      </c>
      <c r="I222" s="42">
        <f t="shared" si="53"/>
        <v>0.25740786832869567</v>
      </c>
      <c r="J222" s="40" t="e">
        <f t="shared" si="48"/>
        <v>#DIV/0!</v>
      </c>
      <c r="K222" s="31">
        <f t="shared" si="49"/>
        <v>38271.94</v>
      </c>
      <c r="L222" s="40">
        <f t="shared" si="44"/>
        <v>23.209181322013343</v>
      </c>
      <c r="M222" s="31">
        <f t="shared" si="50"/>
        <v>-126628.06</v>
      </c>
      <c r="N222" s="40">
        <f t="shared" si="45"/>
        <v>23.209181322013343</v>
      </c>
      <c r="O222" s="31">
        <f t="shared" si="51"/>
        <v>-126628.06</v>
      </c>
      <c r="P222" s="40">
        <f t="shared" si="46"/>
        <v>92.893058252427181</v>
      </c>
      <c r="Q222" s="31">
        <f t="shared" si="52"/>
        <v>-2928.0599999999977</v>
      </c>
      <c r="R222" s="9"/>
    </row>
    <row r="223" spans="1:18" ht="264" hidden="1" outlineLevel="5">
      <c r="A223" s="24" t="s">
        <v>293</v>
      </c>
      <c r="B223" s="27" t="s">
        <v>294</v>
      </c>
      <c r="C223" s="26"/>
      <c r="D223" s="26">
        <v>154000</v>
      </c>
      <c r="E223" s="26">
        <v>154000</v>
      </c>
      <c r="F223" s="26">
        <v>38500</v>
      </c>
      <c r="G223" s="26">
        <v>35500</v>
      </c>
      <c r="H223" s="40">
        <f t="shared" si="47"/>
        <v>3.4117435648310351E-2</v>
      </c>
      <c r="I223" s="42">
        <f t="shared" si="53"/>
        <v>0.23876446622953254</v>
      </c>
      <c r="J223" s="40" t="e">
        <f t="shared" si="48"/>
        <v>#DIV/0!</v>
      </c>
      <c r="K223" s="31">
        <f t="shared" si="49"/>
        <v>35500</v>
      </c>
      <c r="L223" s="40">
        <f t="shared" si="44"/>
        <v>23.051948051948052</v>
      </c>
      <c r="M223" s="31">
        <f t="shared" si="50"/>
        <v>-118500</v>
      </c>
      <c r="N223" s="40">
        <f t="shared" si="45"/>
        <v>23.051948051948052</v>
      </c>
      <c r="O223" s="31">
        <f t="shared" si="51"/>
        <v>-118500</v>
      </c>
      <c r="P223" s="40">
        <f t="shared" si="46"/>
        <v>92.20779220779221</v>
      </c>
      <c r="Q223" s="31">
        <f t="shared" si="52"/>
        <v>-3000</v>
      </c>
      <c r="R223" s="9"/>
    </row>
    <row r="224" spans="1:18" ht="264" hidden="1" outlineLevel="7">
      <c r="A224" s="19" t="s">
        <v>293</v>
      </c>
      <c r="B224" s="20" t="s">
        <v>294</v>
      </c>
      <c r="C224" s="21"/>
      <c r="D224" s="21">
        <v>154000</v>
      </c>
      <c r="E224" s="21">
        <v>154000</v>
      </c>
      <c r="F224" s="21">
        <v>38500</v>
      </c>
      <c r="G224" s="21">
        <v>35500</v>
      </c>
      <c r="H224" s="40">
        <f t="shared" si="47"/>
        <v>3.4117435648310351E-2</v>
      </c>
      <c r="I224" s="42">
        <f t="shared" si="53"/>
        <v>0.23876446622953254</v>
      </c>
      <c r="J224" s="40" t="e">
        <f t="shared" si="48"/>
        <v>#DIV/0!</v>
      </c>
      <c r="K224" s="31">
        <f t="shared" si="49"/>
        <v>35500</v>
      </c>
      <c r="L224" s="40">
        <f t="shared" si="44"/>
        <v>23.051948051948052</v>
      </c>
      <c r="M224" s="31">
        <f t="shared" si="50"/>
        <v>-118500</v>
      </c>
      <c r="N224" s="40">
        <f t="shared" si="45"/>
        <v>23.051948051948052</v>
      </c>
      <c r="O224" s="31">
        <f t="shared" si="51"/>
        <v>-118500</v>
      </c>
      <c r="P224" s="40">
        <f t="shared" si="46"/>
        <v>92.20779220779221</v>
      </c>
      <c r="Q224" s="31">
        <f t="shared" si="52"/>
        <v>-3000</v>
      </c>
      <c r="R224" s="10"/>
    </row>
    <row r="225" spans="1:18" ht="132" hidden="1" outlineLevel="5">
      <c r="A225" s="24" t="s">
        <v>295</v>
      </c>
      <c r="B225" s="27" t="s">
        <v>296</v>
      </c>
      <c r="C225" s="26"/>
      <c r="D225" s="26">
        <v>10900</v>
      </c>
      <c r="E225" s="26">
        <v>10900</v>
      </c>
      <c r="F225" s="26">
        <v>2700</v>
      </c>
      <c r="G225" s="26">
        <v>2771.94</v>
      </c>
      <c r="H225" s="40">
        <f t="shared" si="47"/>
        <v>2.6639854808726032E-3</v>
      </c>
      <c r="I225" s="42">
        <f t="shared" si="53"/>
        <v>1.8643402099163112E-2</v>
      </c>
      <c r="J225" s="40" t="e">
        <f t="shared" si="48"/>
        <v>#DIV/0!</v>
      </c>
      <c r="K225" s="31">
        <f t="shared" si="49"/>
        <v>2771.94</v>
      </c>
      <c r="L225" s="40">
        <f t="shared" si="44"/>
        <v>25.430642201834864</v>
      </c>
      <c r="M225" s="31">
        <f t="shared" si="50"/>
        <v>-8128.0599999999995</v>
      </c>
      <c r="N225" s="40">
        <f t="shared" si="45"/>
        <v>25.430642201834864</v>
      </c>
      <c r="O225" s="31">
        <f t="shared" si="51"/>
        <v>-8128.0599999999995</v>
      </c>
      <c r="P225" s="40">
        <f t="shared" si="46"/>
        <v>102.66444444444444</v>
      </c>
      <c r="Q225" s="31">
        <f t="shared" si="52"/>
        <v>71.940000000000055</v>
      </c>
      <c r="R225" s="9"/>
    </row>
    <row r="226" spans="1:18" ht="132" hidden="1" outlineLevel="7">
      <c r="A226" s="19" t="s">
        <v>295</v>
      </c>
      <c r="B226" s="20" t="s">
        <v>296</v>
      </c>
      <c r="C226" s="21"/>
      <c r="D226" s="21">
        <v>10900</v>
      </c>
      <c r="E226" s="21">
        <v>10900</v>
      </c>
      <c r="F226" s="21">
        <v>2700</v>
      </c>
      <c r="G226" s="21">
        <v>2771.94</v>
      </c>
      <c r="H226" s="40">
        <f t="shared" si="47"/>
        <v>2.6639854808726032E-3</v>
      </c>
      <c r="I226" s="42">
        <f t="shared" si="53"/>
        <v>1.8643402099163112E-2</v>
      </c>
      <c r="J226" s="40" t="e">
        <f t="shared" si="48"/>
        <v>#DIV/0!</v>
      </c>
      <c r="K226" s="31">
        <f t="shared" si="49"/>
        <v>2771.94</v>
      </c>
      <c r="L226" s="40">
        <f t="shared" si="44"/>
        <v>25.430642201834864</v>
      </c>
      <c r="M226" s="31">
        <f t="shared" si="50"/>
        <v>-8128.0599999999995</v>
      </c>
      <c r="N226" s="40">
        <f t="shared" si="45"/>
        <v>25.430642201834864</v>
      </c>
      <c r="O226" s="31">
        <f t="shared" si="51"/>
        <v>-8128.0599999999995</v>
      </c>
      <c r="P226" s="40">
        <f t="shared" si="46"/>
        <v>102.66444444444444</v>
      </c>
      <c r="Q226" s="31">
        <f t="shared" si="52"/>
        <v>71.940000000000055</v>
      </c>
      <c r="R226" s="10"/>
    </row>
    <row r="227" spans="1:18" ht="84" outlineLevel="3" collapsed="1">
      <c r="A227" s="24" t="s">
        <v>297</v>
      </c>
      <c r="B227" s="25" t="s">
        <v>298</v>
      </c>
      <c r="C227" s="26">
        <v>31424.28</v>
      </c>
      <c r="D227" s="26">
        <v>147700</v>
      </c>
      <c r="E227" s="26">
        <v>147700</v>
      </c>
      <c r="F227" s="26">
        <v>36925</v>
      </c>
      <c r="G227" s="26">
        <v>51986.48</v>
      </c>
      <c r="H227" s="40">
        <f t="shared" si="47"/>
        <v>4.9961841858652767E-2</v>
      </c>
      <c r="I227" s="42">
        <f t="shared" si="53"/>
        <v>0.34964856755921886</v>
      </c>
      <c r="J227" s="40">
        <f t="shared" si="48"/>
        <v>165.43411654936887</v>
      </c>
      <c r="K227" s="31">
        <f t="shared" si="49"/>
        <v>20562.200000000004</v>
      </c>
      <c r="L227" s="40">
        <f t="shared" si="44"/>
        <v>35.197345971563983</v>
      </c>
      <c r="M227" s="31">
        <f t="shared" si="50"/>
        <v>-95713.51999999999</v>
      </c>
      <c r="N227" s="40">
        <f t="shared" si="45"/>
        <v>35.197345971563983</v>
      </c>
      <c r="O227" s="31">
        <f t="shared" si="51"/>
        <v>-95713.51999999999</v>
      </c>
      <c r="P227" s="40">
        <f t="shared" si="46"/>
        <v>140.78938388625593</v>
      </c>
      <c r="Q227" s="31">
        <f t="shared" si="52"/>
        <v>15061.480000000003</v>
      </c>
      <c r="R227" s="9"/>
    </row>
    <row r="228" spans="1:18" ht="120" hidden="1" outlineLevel="4">
      <c r="A228" s="24" t="s">
        <v>299</v>
      </c>
      <c r="B228" s="27" t="s">
        <v>300</v>
      </c>
      <c r="C228" s="26"/>
      <c r="D228" s="26">
        <v>109400</v>
      </c>
      <c r="E228" s="26">
        <v>109400</v>
      </c>
      <c r="F228" s="26">
        <v>27300</v>
      </c>
      <c r="G228" s="26">
        <v>31424.28</v>
      </c>
      <c r="H228" s="40">
        <f t="shared" si="47"/>
        <v>3.0200446498436229E-2</v>
      </c>
      <c r="I228" s="42">
        <f t="shared" si="53"/>
        <v>0.21135215326330634</v>
      </c>
      <c r="J228" s="40" t="e">
        <f t="shared" si="48"/>
        <v>#DIV/0!</v>
      </c>
      <c r="K228" s="31">
        <f t="shared" si="49"/>
        <v>31424.28</v>
      </c>
      <c r="L228" s="40">
        <f t="shared" si="44"/>
        <v>28.724204753199267</v>
      </c>
      <c r="M228" s="31">
        <f t="shared" si="50"/>
        <v>-77975.72</v>
      </c>
      <c r="N228" s="40">
        <f t="shared" si="45"/>
        <v>28.724204753199267</v>
      </c>
      <c r="O228" s="31">
        <f t="shared" si="51"/>
        <v>-77975.72</v>
      </c>
      <c r="P228" s="40">
        <f t="shared" si="46"/>
        <v>115.10725274725276</v>
      </c>
      <c r="Q228" s="31">
        <f t="shared" si="52"/>
        <v>4124.2799999999988</v>
      </c>
      <c r="R228" s="9"/>
    </row>
    <row r="229" spans="1:18" ht="336" hidden="1" outlineLevel="5">
      <c r="A229" s="24" t="s">
        <v>301</v>
      </c>
      <c r="B229" s="27" t="s">
        <v>302</v>
      </c>
      <c r="C229" s="26"/>
      <c r="D229" s="26">
        <v>700</v>
      </c>
      <c r="E229" s="26">
        <v>700</v>
      </c>
      <c r="F229" s="26">
        <v>100</v>
      </c>
      <c r="G229" s="26">
        <v>500</v>
      </c>
      <c r="H229" s="40">
        <f t="shared" si="47"/>
        <v>4.8052726265225852E-4</v>
      </c>
      <c r="I229" s="42">
        <f t="shared" si="53"/>
        <v>3.3628798060497539E-3</v>
      </c>
      <c r="J229" s="40" t="e">
        <f t="shared" si="48"/>
        <v>#DIV/0!</v>
      </c>
      <c r="K229" s="31">
        <f t="shared" si="49"/>
        <v>500</v>
      </c>
      <c r="L229" s="40">
        <f t="shared" si="44"/>
        <v>71.428571428571431</v>
      </c>
      <c r="M229" s="31">
        <f t="shared" si="50"/>
        <v>-200</v>
      </c>
      <c r="N229" s="40">
        <f t="shared" si="45"/>
        <v>71.428571428571431</v>
      </c>
      <c r="O229" s="31">
        <f t="shared" si="51"/>
        <v>-200</v>
      </c>
      <c r="P229" s="40">
        <f t="shared" si="46"/>
        <v>500</v>
      </c>
      <c r="Q229" s="31">
        <f t="shared" si="52"/>
        <v>400</v>
      </c>
      <c r="R229" s="9"/>
    </row>
    <row r="230" spans="1:18" ht="336" hidden="1" outlineLevel="7">
      <c r="A230" s="19" t="s">
        <v>301</v>
      </c>
      <c r="B230" s="20" t="s">
        <v>302</v>
      </c>
      <c r="C230" s="21"/>
      <c r="D230" s="21">
        <v>700</v>
      </c>
      <c r="E230" s="21">
        <v>700</v>
      </c>
      <c r="F230" s="21">
        <v>100</v>
      </c>
      <c r="G230" s="21">
        <v>500</v>
      </c>
      <c r="H230" s="40">
        <f t="shared" si="47"/>
        <v>4.8052726265225852E-4</v>
      </c>
      <c r="I230" s="42">
        <f t="shared" si="53"/>
        <v>3.3628798060497539E-3</v>
      </c>
      <c r="J230" s="40" t="e">
        <f t="shared" si="48"/>
        <v>#DIV/0!</v>
      </c>
      <c r="K230" s="31">
        <f t="shared" si="49"/>
        <v>500</v>
      </c>
      <c r="L230" s="40">
        <f t="shared" si="44"/>
        <v>71.428571428571431</v>
      </c>
      <c r="M230" s="31">
        <f t="shared" si="50"/>
        <v>-200</v>
      </c>
      <c r="N230" s="40">
        <f t="shared" si="45"/>
        <v>71.428571428571431</v>
      </c>
      <c r="O230" s="31">
        <f t="shared" si="51"/>
        <v>-200</v>
      </c>
      <c r="P230" s="40">
        <f t="shared" si="46"/>
        <v>500</v>
      </c>
      <c r="Q230" s="31">
        <f t="shared" si="52"/>
        <v>400</v>
      </c>
      <c r="R230" s="10"/>
    </row>
    <row r="231" spans="1:18" ht="156" hidden="1" outlineLevel="5">
      <c r="A231" s="24" t="s">
        <v>303</v>
      </c>
      <c r="B231" s="27" t="s">
        <v>304</v>
      </c>
      <c r="C231" s="26"/>
      <c r="D231" s="26">
        <v>0</v>
      </c>
      <c r="E231" s="26">
        <v>0</v>
      </c>
      <c r="F231" s="26">
        <v>0</v>
      </c>
      <c r="G231" s="26">
        <v>2500</v>
      </c>
      <c r="H231" s="40">
        <f t="shared" si="47"/>
        <v>2.4026363132612929E-3</v>
      </c>
      <c r="I231" s="42">
        <f t="shared" si="53"/>
        <v>1.6814399030248769E-2</v>
      </c>
      <c r="J231" s="40" t="e">
        <f t="shared" si="48"/>
        <v>#DIV/0!</v>
      </c>
      <c r="K231" s="31">
        <f t="shared" si="49"/>
        <v>2500</v>
      </c>
      <c r="L231" s="40" t="e">
        <f t="shared" si="44"/>
        <v>#DIV/0!</v>
      </c>
      <c r="M231" s="31">
        <f t="shared" si="50"/>
        <v>2500</v>
      </c>
      <c r="N231" s="40" t="e">
        <f t="shared" si="45"/>
        <v>#DIV/0!</v>
      </c>
      <c r="O231" s="31">
        <f t="shared" si="51"/>
        <v>2500</v>
      </c>
      <c r="P231" s="40" t="e">
        <f t="shared" si="46"/>
        <v>#DIV/0!</v>
      </c>
      <c r="Q231" s="31">
        <f t="shared" si="52"/>
        <v>2500</v>
      </c>
      <c r="R231" s="9"/>
    </row>
    <row r="232" spans="1:18" ht="156" hidden="1" outlineLevel="7">
      <c r="A232" s="19" t="s">
        <v>303</v>
      </c>
      <c r="B232" s="20" t="s">
        <v>304</v>
      </c>
      <c r="C232" s="21"/>
      <c r="D232" s="21">
        <v>0</v>
      </c>
      <c r="E232" s="21">
        <v>0</v>
      </c>
      <c r="F232" s="21">
        <v>0</v>
      </c>
      <c r="G232" s="21">
        <v>2500</v>
      </c>
      <c r="H232" s="40">
        <f t="shared" si="47"/>
        <v>2.4026363132612929E-3</v>
      </c>
      <c r="I232" s="42">
        <f t="shared" si="53"/>
        <v>1.6814399030248769E-2</v>
      </c>
      <c r="J232" s="40" t="e">
        <f t="shared" si="48"/>
        <v>#DIV/0!</v>
      </c>
      <c r="K232" s="31">
        <f t="shared" si="49"/>
        <v>2500</v>
      </c>
      <c r="L232" s="40" t="e">
        <f t="shared" si="44"/>
        <v>#DIV/0!</v>
      </c>
      <c r="M232" s="31">
        <f t="shared" si="50"/>
        <v>2500</v>
      </c>
      <c r="N232" s="40" t="e">
        <f t="shared" si="45"/>
        <v>#DIV/0!</v>
      </c>
      <c r="O232" s="31">
        <f t="shared" si="51"/>
        <v>2500</v>
      </c>
      <c r="P232" s="40" t="e">
        <f t="shared" si="46"/>
        <v>#DIV/0!</v>
      </c>
      <c r="Q232" s="31">
        <f t="shared" si="52"/>
        <v>2500</v>
      </c>
      <c r="R232" s="10"/>
    </row>
    <row r="233" spans="1:18" ht="144" hidden="1" outlineLevel="5">
      <c r="A233" s="24" t="s">
        <v>305</v>
      </c>
      <c r="B233" s="27" t="s">
        <v>306</v>
      </c>
      <c r="C233" s="26"/>
      <c r="D233" s="26">
        <v>700</v>
      </c>
      <c r="E233" s="26">
        <v>700</v>
      </c>
      <c r="F233" s="26">
        <v>200</v>
      </c>
      <c r="G233" s="26">
        <v>0</v>
      </c>
      <c r="H233" s="40">
        <f t="shared" si="47"/>
        <v>0</v>
      </c>
      <c r="I233" s="42">
        <f t="shared" si="53"/>
        <v>0</v>
      </c>
      <c r="J233" s="40" t="e">
        <f t="shared" si="48"/>
        <v>#DIV/0!</v>
      </c>
      <c r="K233" s="31">
        <f t="shared" si="49"/>
        <v>0</v>
      </c>
      <c r="L233" s="40">
        <f t="shared" si="44"/>
        <v>0</v>
      </c>
      <c r="M233" s="31">
        <f t="shared" si="50"/>
        <v>-700</v>
      </c>
      <c r="N233" s="40">
        <f t="shared" si="45"/>
        <v>0</v>
      </c>
      <c r="O233" s="31">
        <f t="shared" si="51"/>
        <v>-700</v>
      </c>
      <c r="P233" s="40">
        <f t="shared" si="46"/>
        <v>0</v>
      </c>
      <c r="Q233" s="31">
        <f t="shared" si="52"/>
        <v>-200</v>
      </c>
      <c r="R233" s="9"/>
    </row>
    <row r="234" spans="1:18" ht="144" hidden="1" outlineLevel="7">
      <c r="A234" s="19" t="s">
        <v>305</v>
      </c>
      <c r="B234" s="20" t="s">
        <v>306</v>
      </c>
      <c r="C234" s="21"/>
      <c r="D234" s="21">
        <v>700</v>
      </c>
      <c r="E234" s="21">
        <v>700</v>
      </c>
      <c r="F234" s="21">
        <v>200</v>
      </c>
      <c r="G234" s="21">
        <v>0</v>
      </c>
      <c r="H234" s="40">
        <f t="shared" si="47"/>
        <v>0</v>
      </c>
      <c r="I234" s="42">
        <f t="shared" si="53"/>
        <v>0</v>
      </c>
      <c r="J234" s="40" t="e">
        <f t="shared" si="48"/>
        <v>#DIV/0!</v>
      </c>
      <c r="K234" s="31">
        <f t="shared" si="49"/>
        <v>0</v>
      </c>
      <c r="L234" s="40">
        <f t="shared" si="44"/>
        <v>0</v>
      </c>
      <c r="M234" s="31">
        <f t="shared" si="50"/>
        <v>-700</v>
      </c>
      <c r="N234" s="40">
        <f t="shared" si="45"/>
        <v>0</v>
      </c>
      <c r="O234" s="31">
        <f t="shared" si="51"/>
        <v>-700</v>
      </c>
      <c r="P234" s="40">
        <f t="shared" si="46"/>
        <v>0</v>
      </c>
      <c r="Q234" s="31">
        <f t="shared" si="52"/>
        <v>-200</v>
      </c>
      <c r="R234" s="10"/>
    </row>
    <row r="235" spans="1:18" ht="132" hidden="1" outlineLevel="5">
      <c r="A235" s="24" t="s">
        <v>307</v>
      </c>
      <c r="B235" s="27" t="s">
        <v>308</v>
      </c>
      <c r="C235" s="26"/>
      <c r="D235" s="26">
        <v>108000</v>
      </c>
      <c r="E235" s="26">
        <v>108000</v>
      </c>
      <c r="F235" s="26">
        <v>27000</v>
      </c>
      <c r="G235" s="26">
        <v>28424.28</v>
      </c>
      <c r="H235" s="40">
        <f t="shared" si="47"/>
        <v>2.7317282922522675E-2</v>
      </c>
      <c r="I235" s="42">
        <f t="shared" si="53"/>
        <v>0.19117487442700781</v>
      </c>
      <c r="J235" s="40" t="e">
        <f t="shared" si="48"/>
        <v>#DIV/0!</v>
      </c>
      <c r="K235" s="31">
        <f t="shared" si="49"/>
        <v>28424.28</v>
      </c>
      <c r="L235" s="40">
        <f t="shared" si="44"/>
        <v>26.318777777777775</v>
      </c>
      <c r="M235" s="31">
        <f t="shared" si="50"/>
        <v>-79575.72</v>
      </c>
      <c r="N235" s="40">
        <f t="shared" si="45"/>
        <v>26.318777777777775</v>
      </c>
      <c r="O235" s="31">
        <f t="shared" si="51"/>
        <v>-79575.72</v>
      </c>
      <c r="P235" s="40">
        <f t="shared" si="46"/>
        <v>105.2751111111111</v>
      </c>
      <c r="Q235" s="31">
        <f t="shared" si="52"/>
        <v>1424.2799999999988</v>
      </c>
      <c r="R235" s="9"/>
    </row>
    <row r="236" spans="1:18" ht="132" hidden="1" outlineLevel="7">
      <c r="A236" s="19" t="s">
        <v>307</v>
      </c>
      <c r="B236" s="20" t="s">
        <v>308</v>
      </c>
      <c r="C236" s="21"/>
      <c r="D236" s="21">
        <v>108000</v>
      </c>
      <c r="E236" s="21">
        <v>108000</v>
      </c>
      <c r="F236" s="21">
        <v>27000</v>
      </c>
      <c r="G236" s="21">
        <v>28424.28</v>
      </c>
      <c r="H236" s="40">
        <f t="shared" si="47"/>
        <v>2.7317282922522675E-2</v>
      </c>
      <c r="I236" s="42">
        <f t="shared" si="53"/>
        <v>0.19117487442700781</v>
      </c>
      <c r="J236" s="40" t="e">
        <f t="shared" si="48"/>
        <v>#DIV/0!</v>
      </c>
      <c r="K236" s="31">
        <f t="shared" si="49"/>
        <v>28424.28</v>
      </c>
      <c r="L236" s="40">
        <f t="shared" si="44"/>
        <v>26.318777777777775</v>
      </c>
      <c r="M236" s="31">
        <f t="shared" si="50"/>
        <v>-79575.72</v>
      </c>
      <c r="N236" s="40">
        <f t="shared" si="45"/>
        <v>26.318777777777775</v>
      </c>
      <c r="O236" s="31">
        <f t="shared" si="51"/>
        <v>-79575.72</v>
      </c>
      <c r="P236" s="40">
        <f t="shared" si="46"/>
        <v>105.2751111111111</v>
      </c>
      <c r="Q236" s="31">
        <f t="shared" si="52"/>
        <v>1424.2799999999988</v>
      </c>
      <c r="R236" s="10"/>
    </row>
    <row r="237" spans="1:18" ht="156" outlineLevel="2" collapsed="1">
      <c r="A237" s="24" t="s">
        <v>309</v>
      </c>
      <c r="B237" s="27" t="s">
        <v>310</v>
      </c>
      <c r="C237" s="26">
        <v>11250</v>
      </c>
      <c r="D237" s="26">
        <v>48800</v>
      </c>
      <c r="E237" s="26">
        <v>48800</v>
      </c>
      <c r="F237" s="26">
        <v>12200</v>
      </c>
      <c r="G237" s="26">
        <v>11250</v>
      </c>
      <c r="H237" s="40">
        <f t="shared" si="47"/>
        <v>1.0811863409675817E-2</v>
      </c>
      <c r="I237" s="42">
        <f t="shared" si="53"/>
        <v>7.566479563611947E-2</v>
      </c>
      <c r="J237" s="40">
        <f t="shared" si="48"/>
        <v>100</v>
      </c>
      <c r="K237" s="31">
        <f t="shared" si="49"/>
        <v>0</v>
      </c>
      <c r="L237" s="40">
        <f t="shared" si="44"/>
        <v>23.053278688524589</v>
      </c>
      <c r="M237" s="31">
        <f t="shared" si="50"/>
        <v>-37550</v>
      </c>
      <c r="N237" s="40">
        <f t="shared" si="45"/>
        <v>23.053278688524589</v>
      </c>
      <c r="O237" s="31">
        <f t="shared" si="51"/>
        <v>-37550</v>
      </c>
      <c r="P237" s="40">
        <f t="shared" si="46"/>
        <v>92.213114754098356</v>
      </c>
      <c r="Q237" s="31">
        <f t="shared" si="52"/>
        <v>-950</v>
      </c>
      <c r="R237" s="9"/>
    </row>
    <row r="238" spans="1:18" ht="180" hidden="1" outlineLevel="3">
      <c r="A238" s="24" t="s">
        <v>311</v>
      </c>
      <c r="B238" s="27" t="s">
        <v>312</v>
      </c>
      <c r="C238" s="26"/>
      <c r="D238" s="26">
        <v>41300</v>
      </c>
      <c r="E238" s="26">
        <v>41300</v>
      </c>
      <c r="F238" s="26">
        <v>10300</v>
      </c>
      <c r="G238" s="26">
        <v>11250</v>
      </c>
      <c r="H238" s="40">
        <f t="shared" si="47"/>
        <v>1.0811863409675817E-2</v>
      </c>
      <c r="I238" s="42">
        <f t="shared" si="53"/>
        <v>7.566479563611947E-2</v>
      </c>
      <c r="J238" s="40" t="e">
        <f t="shared" si="48"/>
        <v>#DIV/0!</v>
      </c>
      <c r="K238" s="31">
        <f t="shared" si="49"/>
        <v>11250</v>
      </c>
      <c r="L238" s="40">
        <f t="shared" si="44"/>
        <v>27.239709443099276</v>
      </c>
      <c r="M238" s="31">
        <f t="shared" si="50"/>
        <v>-30050</v>
      </c>
      <c r="N238" s="40">
        <f t="shared" si="45"/>
        <v>27.239709443099276</v>
      </c>
      <c r="O238" s="31">
        <f t="shared" si="51"/>
        <v>-30050</v>
      </c>
      <c r="P238" s="40">
        <f t="shared" si="46"/>
        <v>109.22330097087378</v>
      </c>
      <c r="Q238" s="31">
        <f t="shared" si="52"/>
        <v>950</v>
      </c>
      <c r="R238" s="9"/>
    </row>
    <row r="239" spans="1:18" ht="240" hidden="1" outlineLevel="4">
      <c r="A239" s="24" t="s">
        <v>313</v>
      </c>
      <c r="B239" s="27" t="s">
        <v>314</v>
      </c>
      <c r="C239" s="26"/>
      <c r="D239" s="26">
        <v>41300</v>
      </c>
      <c r="E239" s="26">
        <v>41300</v>
      </c>
      <c r="F239" s="26">
        <v>10300</v>
      </c>
      <c r="G239" s="26">
        <v>11250</v>
      </c>
      <c r="H239" s="40">
        <f t="shared" si="47"/>
        <v>1.0811863409675817E-2</v>
      </c>
      <c r="I239" s="42">
        <f t="shared" si="53"/>
        <v>7.566479563611947E-2</v>
      </c>
      <c r="J239" s="40" t="e">
        <f t="shared" si="48"/>
        <v>#DIV/0!</v>
      </c>
      <c r="K239" s="31">
        <f t="shared" si="49"/>
        <v>11250</v>
      </c>
      <c r="L239" s="40">
        <f t="shared" si="44"/>
        <v>27.239709443099276</v>
      </c>
      <c r="M239" s="31">
        <f t="shared" si="50"/>
        <v>-30050</v>
      </c>
      <c r="N239" s="40">
        <f t="shared" si="45"/>
        <v>27.239709443099276</v>
      </c>
      <c r="O239" s="31">
        <f t="shared" si="51"/>
        <v>-30050</v>
      </c>
      <c r="P239" s="40">
        <f t="shared" si="46"/>
        <v>109.22330097087378</v>
      </c>
      <c r="Q239" s="31">
        <f t="shared" si="52"/>
        <v>950</v>
      </c>
      <c r="R239" s="9"/>
    </row>
    <row r="240" spans="1:18" ht="240" hidden="1" outlineLevel="7">
      <c r="A240" s="19" t="s">
        <v>313</v>
      </c>
      <c r="B240" s="20" t="s">
        <v>314</v>
      </c>
      <c r="C240" s="21"/>
      <c r="D240" s="21">
        <v>41300</v>
      </c>
      <c r="E240" s="21">
        <v>41300</v>
      </c>
      <c r="F240" s="21">
        <v>10300</v>
      </c>
      <c r="G240" s="21">
        <v>11250</v>
      </c>
      <c r="H240" s="40">
        <f t="shared" si="47"/>
        <v>1.0811863409675817E-2</v>
      </c>
      <c r="I240" s="42">
        <f t="shared" si="53"/>
        <v>7.566479563611947E-2</v>
      </c>
      <c r="J240" s="40" t="e">
        <f t="shared" si="48"/>
        <v>#DIV/0!</v>
      </c>
      <c r="K240" s="31">
        <f t="shared" si="49"/>
        <v>11250</v>
      </c>
      <c r="L240" s="40">
        <f t="shared" si="44"/>
        <v>27.239709443099276</v>
      </c>
      <c r="M240" s="31">
        <f t="shared" si="50"/>
        <v>-30050</v>
      </c>
      <c r="N240" s="40">
        <f t="shared" si="45"/>
        <v>27.239709443099276</v>
      </c>
      <c r="O240" s="31">
        <f t="shared" si="51"/>
        <v>-30050</v>
      </c>
      <c r="P240" s="40">
        <f t="shared" si="46"/>
        <v>109.22330097087378</v>
      </c>
      <c r="Q240" s="31">
        <f t="shared" si="52"/>
        <v>950</v>
      </c>
      <c r="R240" s="10"/>
    </row>
    <row r="241" spans="1:18" ht="48" outlineLevel="2" collapsed="1">
      <c r="A241" s="24" t="s">
        <v>315</v>
      </c>
      <c r="B241" s="25" t="s">
        <v>316</v>
      </c>
      <c r="C241" s="26">
        <v>100</v>
      </c>
      <c r="D241" s="26">
        <v>0</v>
      </c>
      <c r="E241" s="26">
        <v>0</v>
      </c>
      <c r="F241" s="26">
        <v>0</v>
      </c>
      <c r="G241" s="26">
        <v>0</v>
      </c>
      <c r="H241" s="40">
        <f t="shared" si="47"/>
        <v>0</v>
      </c>
      <c r="I241" s="42">
        <f t="shared" si="53"/>
        <v>0</v>
      </c>
      <c r="J241" s="40">
        <f t="shared" si="48"/>
        <v>0</v>
      </c>
      <c r="K241" s="31">
        <f t="shared" si="49"/>
        <v>-100</v>
      </c>
      <c r="L241" s="40">
        <v>0</v>
      </c>
      <c r="M241" s="31">
        <f t="shared" si="50"/>
        <v>0</v>
      </c>
      <c r="N241" s="40">
        <v>0</v>
      </c>
      <c r="O241" s="31">
        <f t="shared" si="51"/>
        <v>0</v>
      </c>
      <c r="P241" s="40">
        <v>0</v>
      </c>
      <c r="Q241" s="31">
        <f t="shared" si="52"/>
        <v>0</v>
      </c>
      <c r="R241" s="9"/>
    </row>
    <row r="242" spans="1:18" ht="72" hidden="1" outlineLevel="3">
      <c r="A242" s="24" t="s">
        <v>317</v>
      </c>
      <c r="B242" s="25" t="s">
        <v>318</v>
      </c>
      <c r="C242" s="26"/>
      <c r="D242" s="26">
        <v>0</v>
      </c>
      <c r="E242" s="26">
        <v>0</v>
      </c>
      <c r="F242" s="26">
        <v>0</v>
      </c>
      <c r="G242" s="26">
        <v>100</v>
      </c>
      <c r="H242" s="40">
        <f t="shared" si="47"/>
        <v>9.6105452530451712E-5</v>
      </c>
      <c r="I242" s="42">
        <f t="shared" si="53"/>
        <v>6.7257596120995084E-4</v>
      </c>
      <c r="J242" s="40" t="e">
        <f t="shared" si="48"/>
        <v>#DIV/0!</v>
      </c>
      <c r="K242" s="31">
        <f t="shared" si="49"/>
        <v>100</v>
      </c>
      <c r="L242" s="40" t="e">
        <f t="shared" si="44"/>
        <v>#DIV/0!</v>
      </c>
      <c r="M242" s="31">
        <f t="shared" si="50"/>
        <v>100</v>
      </c>
      <c r="N242" s="40" t="e">
        <f t="shared" si="45"/>
        <v>#DIV/0!</v>
      </c>
      <c r="O242" s="31">
        <f t="shared" si="51"/>
        <v>100</v>
      </c>
      <c r="P242" s="40" t="e">
        <f t="shared" si="46"/>
        <v>#DIV/0!</v>
      </c>
      <c r="Q242" s="31">
        <f t="shared" si="52"/>
        <v>100</v>
      </c>
      <c r="R242" s="9"/>
    </row>
    <row r="243" spans="1:18" ht="72" hidden="1" outlineLevel="7">
      <c r="A243" s="19" t="s">
        <v>317</v>
      </c>
      <c r="B243" s="22" t="s">
        <v>318</v>
      </c>
      <c r="C243" s="21"/>
      <c r="D243" s="21">
        <v>0</v>
      </c>
      <c r="E243" s="21">
        <v>0</v>
      </c>
      <c r="F243" s="21">
        <v>0</v>
      </c>
      <c r="G243" s="21">
        <v>100</v>
      </c>
      <c r="H243" s="40">
        <f t="shared" si="47"/>
        <v>9.6105452530451712E-5</v>
      </c>
      <c r="I243" s="42">
        <f t="shared" si="53"/>
        <v>6.7257596120995084E-4</v>
      </c>
      <c r="J243" s="40" t="e">
        <f t="shared" si="48"/>
        <v>#DIV/0!</v>
      </c>
      <c r="K243" s="31">
        <f t="shared" si="49"/>
        <v>100</v>
      </c>
      <c r="L243" s="40" t="e">
        <f t="shared" si="44"/>
        <v>#DIV/0!</v>
      </c>
      <c r="M243" s="31">
        <f t="shared" si="50"/>
        <v>100</v>
      </c>
      <c r="N243" s="40" t="e">
        <f t="shared" si="45"/>
        <v>#DIV/0!</v>
      </c>
      <c r="O243" s="31">
        <f t="shared" si="51"/>
        <v>100</v>
      </c>
      <c r="P243" s="40" t="e">
        <f t="shared" si="46"/>
        <v>#DIV/0!</v>
      </c>
      <c r="Q243" s="31">
        <f t="shared" si="52"/>
        <v>100</v>
      </c>
      <c r="R243" s="10"/>
    </row>
    <row r="244" spans="1:18" ht="144" outlineLevel="2" collapsed="1">
      <c r="A244" s="24" t="s">
        <v>319</v>
      </c>
      <c r="B244" s="27" t="s">
        <v>320</v>
      </c>
      <c r="C244" s="26">
        <v>468230.6</v>
      </c>
      <c r="D244" s="26">
        <v>0</v>
      </c>
      <c r="E244" s="26">
        <v>0</v>
      </c>
      <c r="F244" s="26">
        <v>0</v>
      </c>
      <c r="G244" s="26">
        <v>175782</v>
      </c>
      <c r="H244" s="40">
        <f t="shared" si="47"/>
        <v>0.16893608656707862</v>
      </c>
      <c r="I244" s="42">
        <f t="shared" si="53"/>
        <v>1.1822674761340757</v>
      </c>
      <c r="J244" s="40">
        <f t="shared" si="48"/>
        <v>37.541758270390702</v>
      </c>
      <c r="K244" s="31">
        <f t="shared" si="49"/>
        <v>-292448.59999999998</v>
      </c>
      <c r="L244" s="40">
        <v>0</v>
      </c>
      <c r="M244" s="31">
        <f t="shared" si="50"/>
        <v>175782</v>
      </c>
      <c r="N244" s="40">
        <v>0</v>
      </c>
      <c r="O244" s="31">
        <f t="shared" si="51"/>
        <v>175782</v>
      </c>
      <c r="P244" s="40">
        <v>0</v>
      </c>
      <c r="Q244" s="31">
        <f t="shared" si="52"/>
        <v>175782</v>
      </c>
      <c r="R244" s="9"/>
    </row>
    <row r="245" spans="1:18" ht="72" hidden="1" outlineLevel="3">
      <c r="A245" s="24" t="s">
        <v>321</v>
      </c>
      <c r="B245" s="25" t="s">
        <v>322</v>
      </c>
      <c r="C245" s="26"/>
      <c r="D245" s="26">
        <v>0</v>
      </c>
      <c r="E245" s="26">
        <v>0</v>
      </c>
      <c r="F245" s="26">
        <v>0</v>
      </c>
      <c r="G245" s="26">
        <v>74928.36</v>
      </c>
      <c r="H245" s="40">
        <f t="shared" si="47"/>
        <v>7.2010239451645974E-2</v>
      </c>
      <c r="I245" s="42">
        <f t="shared" si="53"/>
        <v>0.50395013748885231</v>
      </c>
      <c r="J245" s="40" t="e">
        <f t="shared" si="48"/>
        <v>#DIV/0!</v>
      </c>
      <c r="K245" s="31">
        <f t="shared" si="49"/>
        <v>74928.36</v>
      </c>
      <c r="L245" s="40" t="e">
        <f t="shared" si="44"/>
        <v>#DIV/0!</v>
      </c>
      <c r="M245" s="31">
        <f t="shared" si="50"/>
        <v>74928.36</v>
      </c>
      <c r="N245" s="40" t="e">
        <f t="shared" si="45"/>
        <v>#DIV/0!</v>
      </c>
      <c r="O245" s="31">
        <f t="shared" si="51"/>
        <v>74928.36</v>
      </c>
      <c r="P245" s="40" t="e">
        <f t="shared" si="46"/>
        <v>#DIV/0!</v>
      </c>
      <c r="Q245" s="31">
        <f t="shared" si="52"/>
        <v>74928.36</v>
      </c>
      <c r="R245" s="9"/>
    </row>
    <row r="246" spans="1:18" ht="96" hidden="1" outlineLevel="4">
      <c r="A246" s="24" t="s">
        <v>323</v>
      </c>
      <c r="B246" s="25" t="s">
        <v>324</v>
      </c>
      <c r="C246" s="26"/>
      <c r="D246" s="26">
        <v>0</v>
      </c>
      <c r="E246" s="26">
        <v>0</v>
      </c>
      <c r="F246" s="26">
        <v>0</v>
      </c>
      <c r="G246" s="26">
        <v>74928.36</v>
      </c>
      <c r="H246" s="40">
        <f t="shared" si="47"/>
        <v>7.2010239451645974E-2</v>
      </c>
      <c r="I246" s="42">
        <f t="shared" si="53"/>
        <v>0.50395013748885231</v>
      </c>
      <c r="J246" s="40" t="e">
        <f t="shared" si="48"/>
        <v>#DIV/0!</v>
      </c>
      <c r="K246" s="31">
        <f t="shared" si="49"/>
        <v>74928.36</v>
      </c>
      <c r="L246" s="40" t="e">
        <f t="shared" si="44"/>
        <v>#DIV/0!</v>
      </c>
      <c r="M246" s="31">
        <f t="shared" si="50"/>
        <v>74928.36</v>
      </c>
      <c r="N246" s="40" t="e">
        <f t="shared" si="45"/>
        <v>#DIV/0!</v>
      </c>
      <c r="O246" s="31">
        <f t="shared" si="51"/>
        <v>74928.36</v>
      </c>
      <c r="P246" s="40" t="e">
        <f t="shared" si="46"/>
        <v>#DIV/0!</v>
      </c>
      <c r="Q246" s="31">
        <f t="shared" si="52"/>
        <v>74928.36</v>
      </c>
      <c r="R246" s="9"/>
    </row>
    <row r="247" spans="1:18" ht="96" hidden="1" outlineLevel="7">
      <c r="A247" s="19" t="s">
        <v>323</v>
      </c>
      <c r="B247" s="22" t="s">
        <v>324</v>
      </c>
      <c r="C247" s="21"/>
      <c r="D247" s="21">
        <v>0</v>
      </c>
      <c r="E247" s="21">
        <v>0</v>
      </c>
      <c r="F247" s="21">
        <v>0</v>
      </c>
      <c r="G247" s="21">
        <v>74928.36</v>
      </c>
      <c r="H247" s="40">
        <f t="shared" si="47"/>
        <v>7.2010239451645974E-2</v>
      </c>
      <c r="I247" s="42">
        <f t="shared" si="53"/>
        <v>0.50395013748885231</v>
      </c>
      <c r="J247" s="40" t="e">
        <f t="shared" si="48"/>
        <v>#DIV/0!</v>
      </c>
      <c r="K247" s="31">
        <f t="shared" si="49"/>
        <v>74928.36</v>
      </c>
      <c r="L247" s="40" t="e">
        <f t="shared" si="44"/>
        <v>#DIV/0!</v>
      </c>
      <c r="M247" s="31">
        <f t="shared" si="50"/>
        <v>74928.36</v>
      </c>
      <c r="N247" s="40" t="e">
        <f t="shared" si="45"/>
        <v>#DIV/0!</v>
      </c>
      <c r="O247" s="31">
        <f t="shared" si="51"/>
        <v>74928.36</v>
      </c>
      <c r="P247" s="40" t="e">
        <f t="shared" si="46"/>
        <v>#DIV/0!</v>
      </c>
      <c r="Q247" s="31">
        <f t="shared" si="52"/>
        <v>74928.36</v>
      </c>
      <c r="R247" s="10"/>
    </row>
    <row r="248" spans="1:18" ht="108" hidden="1" outlineLevel="3">
      <c r="A248" s="24" t="s">
        <v>325</v>
      </c>
      <c r="B248" s="27" t="s">
        <v>326</v>
      </c>
      <c r="C248" s="26"/>
      <c r="D248" s="26">
        <v>0</v>
      </c>
      <c r="E248" s="26">
        <v>0</v>
      </c>
      <c r="F248" s="26">
        <v>0</v>
      </c>
      <c r="G248" s="26">
        <v>393302.24</v>
      </c>
      <c r="H248" s="40">
        <f t="shared" si="47"/>
        <v>0.37798489756440323</v>
      </c>
      <c r="I248" s="42">
        <f t="shared" si="53"/>
        <v>2.645256321140268</v>
      </c>
      <c r="J248" s="40" t="e">
        <f t="shared" si="48"/>
        <v>#DIV/0!</v>
      </c>
      <c r="K248" s="31">
        <f t="shared" si="49"/>
        <v>393302.24</v>
      </c>
      <c r="L248" s="40" t="e">
        <f t="shared" si="44"/>
        <v>#DIV/0!</v>
      </c>
      <c r="M248" s="31">
        <f t="shared" si="50"/>
        <v>393302.24</v>
      </c>
      <c r="N248" s="40" t="e">
        <f t="shared" si="45"/>
        <v>#DIV/0!</v>
      </c>
      <c r="O248" s="31">
        <f t="shared" si="51"/>
        <v>393302.24</v>
      </c>
      <c r="P248" s="40" t="e">
        <f t="shared" si="46"/>
        <v>#DIV/0!</v>
      </c>
      <c r="Q248" s="31">
        <f t="shared" si="52"/>
        <v>393302.24</v>
      </c>
      <c r="R248" s="9"/>
    </row>
    <row r="249" spans="1:18" ht="84" hidden="1" outlineLevel="4">
      <c r="A249" s="24" t="s">
        <v>327</v>
      </c>
      <c r="B249" s="25" t="s">
        <v>328</v>
      </c>
      <c r="C249" s="26"/>
      <c r="D249" s="26">
        <v>0</v>
      </c>
      <c r="E249" s="26">
        <v>0</v>
      </c>
      <c r="F249" s="26">
        <v>0</v>
      </c>
      <c r="G249" s="26">
        <v>393302.24</v>
      </c>
      <c r="H249" s="40">
        <f t="shared" si="47"/>
        <v>0.37798489756440323</v>
      </c>
      <c r="I249" s="42">
        <f t="shared" si="53"/>
        <v>2.645256321140268</v>
      </c>
      <c r="J249" s="40" t="e">
        <f t="shared" si="48"/>
        <v>#DIV/0!</v>
      </c>
      <c r="K249" s="31">
        <f t="shared" si="49"/>
        <v>393302.24</v>
      </c>
      <c r="L249" s="40" t="e">
        <f t="shared" si="44"/>
        <v>#DIV/0!</v>
      </c>
      <c r="M249" s="31">
        <f t="shared" si="50"/>
        <v>393302.24</v>
      </c>
      <c r="N249" s="40" t="e">
        <f t="shared" si="45"/>
        <v>#DIV/0!</v>
      </c>
      <c r="O249" s="31">
        <f t="shared" si="51"/>
        <v>393302.24</v>
      </c>
      <c r="P249" s="40" t="e">
        <f t="shared" si="46"/>
        <v>#DIV/0!</v>
      </c>
      <c r="Q249" s="31">
        <f t="shared" si="52"/>
        <v>393302.24</v>
      </c>
      <c r="R249" s="9"/>
    </row>
    <row r="250" spans="1:18" ht="84" hidden="1" outlineLevel="7">
      <c r="A250" s="19" t="s">
        <v>327</v>
      </c>
      <c r="B250" s="22" t="s">
        <v>328</v>
      </c>
      <c r="C250" s="21"/>
      <c r="D250" s="21">
        <v>0</v>
      </c>
      <c r="E250" s="21">
        <v>0</v>
      </c>
      <c r="F250" s="21">
        <v>0</v>
      </c>
      <c r="G250" s="21">
        <v>393302.24</v>
      </c>
      <c r="H250" s="40">
        <f t="shared" si="47"/>
        <v>0.37798489756440323</v>
      </c>
      <c r="I250" s="42">
        <f t="shared" si="53"/>
        <v>2.645256321140268</v>
      </c>
      <c r="J250" s="40" t="e">
        <f t="shared" si="48"/>
        <v>#DIV/0!</v>
      </c>
      <c r="K250" s="31">
        <f t="shared" si="49"/>
        <v>393302.24</v>
      </c>
      <c r="L250" s="40" t="e">
        <f t="shared" si="44"/>
        <v>#DIV/0!</v>
      </c>
      <c r="M250" s="31">
        <f t="shared" si="50"/>
        <v>393302.24</v>
      </c>
      <c r="N250" s="40" t="e">
        <f t="shared" si="45"/>
        <v>#DIV/0!</v>
      </c>
      <c r="O250" s="31">
        <f t="shared" si="51"/>
        <v>393302.24</v>
      </c>
      <c r="P250" s="40" t="e">
        <f t="shared" si="46"/>
        <v>#DIV/0!</v>
      </c>
      <c r="Q250" s="31">
        <f t="shared" si="52"/>
        <v>393302.24</v>
      </c>
      <c r="R250" s="10"/>
    </row>
    <row r="251" spans="1:18" ht="24" outlineLevel="2" collapsed="1">
      <c r="A251" s="24" t="s">
        <v>329</v>
      </c>
      <c r="B251" s="25" t="s">
        <v>330</v>
      </c>
      <c r="C251" s="26">
        <v>1000</v>
      </c>
      <c r="D251" s="26">
        <v>0</v>
      </c>
      <c r="E251" s="26">
        <v>0</v>
      </c>
      <c r="F251" s="26">
        <v>0</v>
      </c>
      <c r="G251" s="26">
        <v>3500</v>
      </c>
      <c r="H251" s="40">
        <f t="shared" si="47"/>
        <v>3.3636908385658096E-3</v>
      </c>
      <c r="I251" s="42">
        <f t="shared" si="53"/>
        <v>2.3540158642348277E-2</v>
      </c>
      <c r="J251" s="40">
        <f t="shared" si="48"/>
        <v>350</v>
      </c>
      <c r="K251" s="31">
        <f t="shared" si="49"/>
        <v>2500</v>
      </c>
      <c r="L251" s="40">
        <v>0</v>
      </c>
      <c r="M251" s="31">
        <f t="shared" si="50"/>
        <v>3500</v>
      </c>
      <c r="N251" s="40">
        <v>0</v>
      </c>
      <c r="O251" s="31">
        <f t="shared" si="51"/>
        <v>3500</v>
      </c>
      <c r="P251" s="40">
        <v>0</v>
      </c>
      <c r="Q251" s="31">
        <f t="shared" si="52"/>
        <v>3500</v>
      </c>
      <c r="R251" s="9"/>
    </row>
    <row r="252" spans="1:18" ht="96" hidden="1" outlineLevel="3">
      <c r="A252" s="24" t="s">
        <v>331</v>
      </c>
      <c r="B252" s="25" t="s">
        <v>332</v>
      </c>
      <c r="C252" s="26"/>
      <c r="D252" s="26">
        <v>0</v>
      </c>
      <c r="E252" s="26">
        <v>0</v>
      </c>
      <c r="F252" s="26">
        <v>0</v>
      </c>
      <c r="G252" s="26">
        <v>1000</v>
      </c>
      <c r="H252" s="40">
        <f t="shared" si="47"/>
        <v>9.6105452530451704E-4</v>
      </c>
      <c r="I252" s="42">
        <f t="shared" si="53"/>
        <v>6.7257596120995078E-3</v>
      </c>
      <c r="J252" s="40" t="e">
        <f t="shared" si="48"/>
        <v>#DIV/0!</v>
      </c>
      <c r="K252" s="31">
        <f t="shared" si="49"/>
        <v>1000</v>
      </c>
      <c r="L252" s="40" t="e">
        <f t="shared" si="44"/>
        <v>#DIV/0!</v>
      </c>
      <c r="M252" s="31">
        <f t="shared" si="50"/>
        <v>1000</v>
      </c>
      <c r="N252" s="40" t="e">
        <f t="shared" si="45"/>
        <v>#DIV/0!</v>
      </c>
      <c r="O252" s="31">
        <f t="shared" si="51"/>
        <v>1000</v>
      </c>
      <c r="P252" s="40" t="e">
        <f t="shared" si="46"/>
        <v>#DIV/0!</v>
      </c>
      <c r="Q252" s="31">
        <f t="shared" si="52"/>
        <v>1000</v>
      </c>
      <c r="R252" s="9"/>
    </row>
    <row r="253" spans="1:18" ht="96" hidden="1" outlineLevel="4">
      <c r="A253" s="24" t="s">
        <v>333</v>
      </c>
      <c r="B253" s="25" t="s">
        <v>334</v>
      </c>
      <c r="C253" s="26"/>
      <c r="D253" s="26">
        <v>0</v>
      </c>
      <c r="E253" s="26">
        <v>0</v>
      </c>
      <c r="F253" s="26">
        <v>0</v>
      </c>
      <c r="G253" s="26">
        <v>1000</v>
      </c>
      <c r="H253" s="40">
        <f t="shared" si="47"/>
        <v>9.6105452530451704E-4</v>
      </c>
      <c r="I253" s="42">
        <f t="shared" si="53"/>
        <v>6.7257596120995078E-3</v>
      </c>
      <c r="J253" s="40" t="e">
        <f t="shared" si="48"/>
        <v>#DIV/0!</v>
      </c>
      <c r="K253" s="31">
        <f t="shared" si="49"/>
        <v>1000</v>
      </c>
      <c r="L253" s="40" t="e">
        <f t="shared" si="44"/>
        <v>#DIV/0!</v>
      </c>
      <c r="M253" s="31">
        <f t="shared" si="50"/>
        <v>1000</v>
      </c>
      <c r="N253" s="40" t="e">
        <f t="shared" si="45"/>
        <v>#DIV/0!</v>
      </c>
      <c r="O253" s="31">
        <f t="shared" si="51"/>
        <v>1000</v>
      </c>
      <c r="P253" s="40" t="e">
        <f t="shared" si="46"/>
        <v>#DIV/0!</v>
      </c>
      <c r="Q253" s="31">
        <f t="shared" si="52"/>
        <v>1000</v>
      </c>
      <c r="R253" s="9"/>
    </row>
    <row r="254" spans="1:18" ht="192" hidden="1" outlineLevel="5">
      <c r="A254" s="24" t="s">
        <v>335</v>
      </c>
      <c r="B254" s="27" t="s">
        <v>336</v>
      </c>
      <c r="C254" s="26"/>
      <c r="D254" s="26">
        <v>0</v>
      </c>
      <c r="E254" s="26">
        <v>0</v>
      </c>
      <c r="F254" s="26">
        <v>0</v>
      </c>
      <c r="G254" s="26">
        <v>1000</v>
      </c>
      <c r="H254" s="40">
        <f t="shared" si="47"/>
        <v>9.6105452530451704E-4</v>
      </c>
      <c r="I254" s="42">
        <f t="shared" si="53"/>
        <v>6.7257596120995078E-3</v>
      </c>
      <c r="J254" s="40" t="e">
        <f t="shared" si="48"/>
        <v>#DIV/0!</v>
      </c>
      <c r="K254" s="31">
        <f t="shared" si="49"/>
        <v>1000</v>
      </c>
      <c r="L254" s="40" t="e">
        <f t="shared" si="44"/>
        <v>#DIV/0!</v>
      </c>
      <c r="M254" s="31">
        <f t="shared" si="50"/>
        <v>1000</v>
      </c>
      <c r="N254" s="40" t="e">
        <f t="shared" si="45"/>
        <v>#DIV/0!</v>
      </c>
      <c r="O254" s="31">
        <f t="shared" si="51"/>
        <v>1000</v>
      </c>
      <c r="P254" s="40" t="e">
        <f t="shared" si="46"/>
        <v>#DIV/0!</v>
      </c>
      <c r="Q254" s="31">
        <f t="shared" si="52"/>
        <v>1000</v>
      </c>
      <c r="R254" s="9"/>
    </row>
    <row r="255" spans="1:18" ht="192" hidden="1" outlineLevel="7">
      <c r="A255" s="19" t="s">
        <v>335</v>
      </c>
      <c r="B255" s="20" t="s">
        <v>336</v>
      </c>
      <c r="C255" s="21"/>
      <c r="D255" s="21">
        <v>0</v>
      </c>
      <c r="E255" s="21">
        <v>0</v>
      </c>
      <c r="F255" s="21">
        <v>0</v>
      </c>
      <c r="G255" s="21">
        <v>1000</v>
      </c>
      <c r="H255" s="40">
        <f t="shared" si="47"/>
        <v>9.6105452530451704E-4</v>
      </c>
      <c r="I255" s="42">
        <f t="shared" si="53"/>
        <v>6.7257596120995078E-3</v>
      </c>
      <c r="J255" s="40" t="e">
        <f t="shared" si="48"/>
        <v>#DIV/0!</v>
      </c>
      <c r="K255" s="31">
        <f t="shared" si="49"/>
        <v>1000</v>
      </c>
      <c r="L255" s="40" t="e">
        <f t="shared" si="44"/>
        <v>#DIV/0!</v>
      </c>
      <c r="M255" s="31">
        <f t="shared" si="50"/>
        <v>1000</v>
      </c>
      <c r="N255" s="40" t="e">
        <f t="shared" si="45"/>
        <v>#DIV/0!</v>
      </c>
      <c r="O255" s="31">
        <f t="shared" si="51"/>
        <v>1000</v>
      </c>
      <c r="P255" s="40" t="e">
        <f t="shared" si="46"/>
        <v>#DIV/0!</v>
      </c>
      <c r="Q255" s="31">
        <f t="shared" si="52"/>
        <v>1000</v>
      </c>
      <c r="R255" s="10"/>
    </row>
    <row r="256" spans="1:18" ht="24" outlineLevel="2" collapsed="1">
      <c r="A256" s="24" t="s">
        <v>337</v>
      </c>
      <c r="B256" s="25" t="s">
        <v>338</v>
      </c>
      <c r="C256" s="26">
        <v>28832.76</v>
      </c>
      <c r="D256" s="26">
        <v>0</v>
      </c>
      <c r="E256" s="26">
        <v>0</v>
      </c>
      <c r="F256" s="26">
        <v>0</v>
      </c>
      <c r="G256" s="26">
        <v>136090.49</v>
      </c>
      <c r="H256" s="40">
        <f t="shared" si="47"/>
        <v>0.13079038126540912</v>
      </c>
      <c r="I256" s="42">
        <f t="shared" si="53"/>
        <v>0.91531192123283189</v>
      </c>
      <c r="J256" s="40">
        <f t="shared" si="48"/>
        <v>471.99952415238772</v>
      </c>
      <c r="K256" s="31">
        <f t="shared" si="49"/>
        <v>107257.73</v>
      </c>
      <c r="L256" s="40">
        <v>0</v>
      </c>
      <c r="M256" s="31">
        <f t="shared" si="50"/>
        <v>136090.49</v>
      </c>
      <c r="N256" s="40">
        <v>0</v>
      </c>
      <c r="O256" s="31">
        <f t="shared" si="51"/>
        <v>136090.49</v>
      </c>
      <c r="P256" s="40">
        <v>0</v>
      </c>
      <c r="Q256" s="31">
        <f t="shared" si="52"/>
        <v>136090.49</v>
      </c>
      <c r="R256" s="9"/>
    </row>
    <row r="257" spans="1:18" ht="132" hidden="1" outlineLevel="3">
      <c r="A257" s="24" t="s">
        <v>339</v>
      </c>
      <c r="B257" s="27" t="s">
        <v>340</v>
      </c>
      <c r="C257" s="26"/>
      <c r="D257" s="26">
        <v>179200</v>
      </c>
      <c r="E257" s="26">
        <v>179200</v>
      </c>
      <c r="F257" s="26">
        <v>44800</v>
      </c>
      <c r="G257" s="26">
        <v>28832.76</v>
      </c>
      <c r="H257" s="40">
        <f t="shared" si="47"/>
        <v>2.7709854475019068E-2</v>
      </c>
      <c r="I257" s="42">
        <f t="shared" si="53"/>
        <v>0.19392221271335822</v>
      </c>
      <c r="J257" s="40" t="e">
        <f t="shared" si="48"/>
        <v>#DIV/0!</v>
      </c>
      <c r="K257" s="31">
        <f t="shared" si="49"/>
        <v>28832.76</v>
      </c>
      <c r="L257" s="40">
        <f t="shared" si="44"/>
        <v>16.089709821428571</v>
      </c>
      <c r="M257" s="31">
        <f t="shared" si="50"/>
        <v>-150367.24</v>
      </c>
      <c r="N257" s="40">
        <f t="shared" si="45"/>
        <v>16.089709821428571</v>
      </c>
      <c r="O257" s="31">
        <f t="shared" si="51"/>
        <v>-150367.24</v>
      </c>
      <c r="P257" s="40">
        <f t="shared" si="46"/>
        <v>64.358839285714282</v>
      </c>
      <c r="Q257" s="31">
        <f t="shared" si="52"/>
        <v>-15967.240000000002</v>
      </c>
      <c r="R257" s="9"/>
    </row>
    <row r="258" spans="1:18" ht="132" hidden="1" outlineLevel="7">
      <c r="A258" s="19" t="s">
        <v>339</v>
      </c>
      <c r="B258" s="20" t="s">
        <v>340</v>
      </c>
      <c r="C258" s="21"/>
      <c r="D258" s="21">
        <v>179200</v>
      </c>
      <c r="E258" s="21">
        <v>179200</v>
      </c>
      <c r="F258" s="21">
        <v>44800</v>
      </c>
      <c r="G258" s="21">
        <v>28832.76</v>
      </c>
      <c r="H258" s="40">
        <f t="shared" si="47"/>
        <v>2.7709854475019068E-2</v>
      </c>
      <c r="I258" s="42">
        <f t="shared" si="53"/>
        <v>0.19392221271335822</v>
      </c>
      <c r="J258" s="40" t="e">
        <f t="shared" si="48"/>
        <v>#DIV/0!</v>
      </c>
      <c r="K258" s="31">
        <f t="shared" si="49"/>
        <v>28832.76</v>
      </c>
      <c r="L258" s="40">
        <f t="shared" si="44"/>
        <v>16.089709821428571</v>
      </c>
      <c r="M258" s="31">
        <f t="shared" si="50"/>
        <v>-150367.24</v>
      </c>
      <c r="N258" s="40">
        <f t="shared" si="45"/>
        <v>16.089709821428571</v>
      </c>
      <c r="O258" s="31">
        <f t="shared" si="51"/>
        <v>-150367.24</v>
      </c>
      <c r="P258" s="40">
        <f t="shared" si="46"/>
        <v>64.358839285714282</v>
      </c>
      <c r="Q258" s="31">
        <f t="shared" si="52"/>
        <v>-15967.240000000002</v>
      </c>
      <c r="R258" s="10"/>
    </row>
    <row r="259" spans="1:18" outlineLevel="1">
      <c r="A259" s="24" t="s">
        <v>341</v>
      </c>
      <c r="B259" s="25" t="s">
        <v>342</v>
      </c>
      <c r="C259" s="26">
        <f>C260+C261+C264</f>
        <v>1839947.49</v>
      </c>
      <c r="D259" s="26">
        <f t="shared" ref="D259:G259" si="54">D260+D261+D264</f>
        <v>446351.1</v>
      </c>
      <c r="E259" s="26">
        <f t="shared" si="54"/>
        <v>446351.1</v>
      </c>
      <c r="F259" s="26">
        <f t="shared" si="54"/>
        <v>372748.47</v>
      </c>
      <c r="G259" s="26">
        <f t="shared" si="54"/>
        <v>375448.47</v>
      </c>
      <c r="H259" s="40">
        <f t="shared" si="47"/>
        <v>0.36082645111215722</v>
      </c>
      <c r="I259" s="42">
        <f t="shared" si="53"/>
        <v>2.5251761559505539</v>
      </c>
      <c r="J259" s="40">
        <f t="shared" si="48"/>
        <v>20.405390482094681</v>
      </c>
      <c r="K259" s="31">
        <f t="shared" si="49"/>
        <v>-1464499.02</v>
      </c>
      <c r="L259" s="40">
        <f t="shared" si="44"/>
        <v>84.115054270057811</v>
      </c>
      <c r="M259" s="31">
        <f t="shared" si="50"/>
        <v>-70902.63</v>
      </c>
      <c r="N259" s="40">
        <f t="shared" si="45"/>
        <v>84.115054270057811</v>
      </c>
      <c r="O259" s="31">
        <f t="shared" si="51"/>
        <v>-70902.63</v>
      </c>
      <c r="P259" s="40">
        <f t="shared" si="46"/>
        <v>100.72434904964199</v>
      </c>
      <c r="Q259" s="31">
        <f t="shared" si="52"/>
        <v>2700</v>
      </c>
      <c r="R259" s="9"/>
    </row>
    <row r="260" spans="1:18" outlineLevel="1">
      <c r="A260" s="24" t="s">
        <v>461</v>
      </c>
      <c r="B260" s="25" t="s">
        <v>462</v>
      </c>
      <c r="C260" s="26">
        <v>0</v>
      </c>
      <c r="D260" s="26">
        <v>0</v>
      </c>
      <c r="E260" s="26">
        <v>0</v>
      </c>
      <c r="F260" s="26">
        <v>0</v>
      </c>
      <c r="G260" s="26">
        <v>2700</v>
      </c>
      <c r="H260" s="40">
        <f t="shared" si="47"/>
        <v>2.5948472183221962E-3</v>
      </c>
      <c r="I260" s="42">
        <f t="shared" si="53"/>
        <v>1.8159550952668673E-2</v>
      </c>
      <c r="J260" s="40">
        <v>0</v>
      </c>
      <c r="K260" s="31">
        <f t="shared" si="49"/>
        <v>2700</v>
      </c>
      <c r="L260" s="40">
        <v>0</v>
      </c>
      <c r="M260" s="31">
        <f t="shared" si="50"/>
        <v>2700</v>
      </c>
      <c r="N260" s="40">
        <v>0</v>
      </c>
      <c r="O260" s="31">
        <f t="shared" si="51"/>
        <v>2700</v>
      </c>
      <c r="P260" s="40">
        <v>0</v>
      </c>
      <c r="Q260" s="31">
        <f t="shared" si="52"/>
        <v>2700</v>
      </c>
      <c r="R260" s="9"/>
    </row>
    <row r="261" spans="1:18" outlineLevel="2" collapsed="1">
      <c r="A261" s="24" t="s">
        <v>343</v>
      </c>
      <c r="B261" s="25" t="s">
        <v>344</v>
      </c>
      <c r="C261" s="26">
        <v>1042430.39</v>
      </c>
      <c r="D261" s="26">
        <v>0</v>
      </c>
      <c r="E261" s="26">
        <v>0</v>
      </c>
      <c r="F261" s="26">
        <v>0</v>
      </c>
      <c r="G261" s="26">
        <v>0</v>
      </c>
      <c r="H261" s="40">
        <f t="shared" si="47"/>
        <v>0</v>
      </c>
      <c r="I261" s="42">
        <f t="shared" si="53"/>
        <v>0</v>
      </c>
      <c r="J261" s="40">
        <f t="shared" si="48"/>
        <v>0</v>
      </c>
      <c r="K261" s="31">
        <f t="shared" si="49"/>
        <v>-1042430.39</v>
      </c>
      <c r="L261" s="40">
        <v>0</v>
      </c>
      <c r="M261" s="31">
        <f t="shared" si="50"/>
        <v>0</v>
      </c>
      <c r="N261" s="40">
        <v>0</v>
      </c>
      <c r="O261" s="31">
        <f t="shared" si="51"/>
        <v>0</v>
      </c>
      <c r="P261" s="40">
        <v>0</v>
      </c>
      <c r="Q261" s="31">
        <f t="shared" si="52"/>
        <v>0</v>
      </c>
      <c r="R261" s="9"/>
    </row>
    <row r="262" spans="1:18" ht="24" hidden="1" outlineLevel="3">
      <c r="A262" s="24" t="s">
        <v>345</v>
      </c>
      <c r="B262" s="25" t="s">
        <v>346</v>
      </c>
      <c r="C262" s="26"/>
      <c r="D262" s="26">
        <v>0</v>
      </c>
      <c r="E262" s="26">
        <v>0</v>
      </c>
      <c r="F262" s="26">
        <v>0</v>
      </c>
      <c r="G262" s="26">
        <v>1042430.39</v>
      </c>
      <c r="H262" s="40">
        <f t="shared" si="47"/>
        <v>1.0018324436244526</v>
      </c>
      <c r="I262" s="42">
        <f t="shared" si="53"/>
        <v>7.0111362154871388</v>
      </c>
      <c r="J262" s="40" t="e">
        <f t="shared" si="48"/>
        <v>#DIV/0!</v>
      </c>
      <c r="K262" s="31">
        <f t="shared" si="49"/>
        <v>1042430.39</v>
      </c>
      <c r="L262" s="40" t="e">
        <f t="shared" ref="L262:L325" si="55">G262/D262*100</f>
        <v>#DIV/0!</v>
      </c>
      <c r="M262" s="31">
        <f t="shared" si="50"/>
        <v>1042430.39</v>
      </c>
      <c r="N262" s="40" t="e">
        <f t="shared" ref="N262:N325" si="56">G262/E262*100</f>
        <v>#DIV/0!</v>
      </c>
      <c r="O262" s="31">
        <f t="shared" si="51"/>
        <v>1042430.39</v>
      </c>
      <c r="P262" s="40" t="e">
        <f t="shared" ref="P262:P325" si="57">G262/F262*100</f>
        <v>#DIV/0!</v>
      </c>
      <c r="Q262" s="31">
        <f t="shared" si="52"/>
        <v>1042430.39</v>
      </c>
      <c r="R262" s="9"/>
    </row>
    <row r="263" spans="1:18" ht="24" hidden="1" outlineLevel="7">
      <c r="A263" s="19" t="s">
        <v>345</v>
      </c>
      <c r="B263" s="22" t="s">
        <v>346</v>
      </c>
      <c r="C263" s="21"/>
      <c r="D263" s="21">
        <v>0</v>
      </c>
      <c r="E263" s="21">
        <v>0</v>
      </c>
      <c r="F263" s="21">
        <v>0</v>
      </c>
      <c r="G263" s="21">
        <v>1042430.39</v>
      </c>
      <c r="H263" s="40">
        <f t="shared" ref="H263:H326" si="58">G263/G$7*100</f>
        <v>1.0018324436244526</v>
      </c>
      <c r="I263" s="42">
        <f t="shared" si="53"/>
        <v>7.0111362154871388</v>
      </c>
      <c r="J263" s="40" t="e">
        <f t="shared" ref="J263:J326" si="59">G263/C263*100</f>
        <v>#DIV/0!</v>
      </c>
      <c r="K263" s="31">
        <f t="shared" ref="K263:K326" si="60">G263-C263</f>
        <v>1042430.39</v>
      </c>
      <c r="L263" s="40" t="e">
        <f t="shared" si="55"/>
        <v>#DIV/0!</v>
      </c>
      <c r="M263" s="31">
        <f t="shared" ref="M263:M326" si="61">G263-D263</f>
        <v>1042430.39</v>
      </c>
      <c r="N263" s="40" t="e">
        <f t="shared" si="56"/>
        <v>#DIV/0!</v>
      </c>
      <c r="O263" s="31">
        <f t="shared" ref="O263:O326" si="62">G263-E263</f>
        <v>1042430.39</v>
      </c>
      <c r="P263" s="40" t="e">
        <f t="shared" si="57"/>
        <v>#DIV/0!</v>
      </c>
      <c r="Q263" s="31">
        <f t="shared" ref="Q263:Q326" si="63">G263-F263</f>
        <v>1042430.39</v>
      </c>
      <c r="R263" s="10"/>
    </row>
    <row r="264" spans="1:18" outlineLevel="2">
      <c r="A264" s="24" t="s">
        <v>347</v>
      </c>
      <c r="B264" s="25" t="s">
        <v>348</v>
      </c>
      <c r="C264" s="26">
        <f>C265</f>
        <v>797517.1</v>
      </c>
      <c r="D264" s="26">
        <f t="shared" ref="D264:G264" si="64">D265</f>
        <v>446351.1</v>
      </c>
      <c r="E264" s="26">
        <f t="shared" si="64"/>
        <v>446351.1</v>
      </c>
      <c r="F264" s="26">
        <f t="shared" si="64"/>
        <v>372748.47</v>
      </c>
      <c r="G264" s="26">
        <f t="shared" si="64"/>
        <v>372748.47</v>
      </c>
      <c r="H264" s="40">
        <f t="shared" si="58"/>
        <v>0.35823160389383496</v>
      </c>
      <c r="I264" s="42">
        <f t="shared" ref="I264:I265" si="65">G264/G$8*100</f>
        <v>2.5070166049978853</v>
      </c>
      <c r="J264" s="40">
        <f t="shared" si="59"/>
        <v>46.738617892958025</v>
      </c>
      <c r="K264" s="31">
        <f t="shared" si="60"/>
        <v>-424768.63</v>
      </c>
      <c r="L264" s="40">
        <f t="shared" si="55"/>
        <v>83.510149297268441</v>
      </c>
      <c r="M264" s="31">
        <f t="shared" si="61"/>
        <v>-73602.63</v>
      </c>
      <c r="N264" s="40">
        <f t="shared" si="56"/>
        <v>83.510149297268441</v>
      </c>
      <c r="O264" s="31">
        <f t="shared" si="62"/>
        <v>-73602.63</v>
      </c>
      <c r="P264" s="40">
        <f t="shared" si="57"/>
        <v>100</v>
      </c>
      <c r="Q264" s="31">
        <f t="shared" si="63"/>
        <v>0</v>
      </c>
      <c r="R264" s="9"/>
    </row>
    <row r="265" spans="1:18" ht="24" outlineLevel="3" collapsed="1">
      <c r="A265" s="24" t="s">
        <v>349</v>
      </c>
      <c r="B265" s="25" t="s">
        <v>350</v>
      </c>
      <c r="C265" s="26">
        <v>797517.1</v>
      </c>
      <c r="D265" s="26">
        <v>446351.1</v>
      </c>
      <c r="E265" s="26">
        <v>446351.1</v>
      </c>
      <c r="F265" s="26">
        <v>372748.47</v>
      </c>
      <c r="G265" s="26">
        <v>372748.47</v>
      </c>
      <c r="H265" s="40">
        <f t="shared" si="58"/>
        <v>0.35823160389383496</v>
      </c>
      <c r="I265" s="42">
        <f t="shared" si="65"/>
        <v>2.5070166049978853</v>
      </c>
      <c r="J265" s="40">
        <f t="shared" si="59"/>
        <v>46.738617892958025</v>
      </c>
      <c r="K265" s="31">
        <f t="shared" si="60"/>
        <v>-424768.63</v>
      </c>
      <c r="L265" s="40">
        <f t="shared" si="55"/>
        <v>83.510149297268441</v>
      </c>
      <c r="M265" s="31">
        <f t="shared" si="61"/>
        <v>-73602.63</v>
      </c>
      <c r="N265" s="40">
        <f t="shared" si="56"/>
        <v>83.510149297268441</v>
      </c>
      <c r="O265" s="31">
        <f t="shared" si="62"/>
        <v>-73602.63</v>
      </c>
      <c r="P265" s="40">
        <f t="shared" si="57"/>
        <v>100</v>
      </c>
      <c r="Q265" s="31">
        <f t="shared" si="63"/>
        <v>0</v>
      </c>
      <c r="R265" s="9"/>
    </row>
    <row r="266" spans="1:18" ht="24" hidden="1" outlineLevel="4">
      <c r="A266" s="24" t="s">
        <v>349</v>
      </c>
      <c r="B266" s="25" t="s">
        <v>350</v>
      </c>
      <c r="C266" s="26"/>
      <c r="D266" s="26">
        <v>830019.42</v>
      </c>
      <c r="E266" s="26">
        <v>0</v>
      </c>
      <c r="F266" s="26">
        <v>0</v>
      </c>
      <c r="G266" s="26">
        <v>0</v>
      </c>
      <c r="H266" s="40">
        <f t="shared" si="58"/>
        <v>0</v>
      </c>
      <c r="I266" s="41">
        <f t="shared" ref="I266:I328" si="66">G266/G$8*100</f>
        <v>0</v>
      </c>
      <c r="J266" s="40" t="e">
        <f t="shared" si="59"/>
        <v>#DIV/0!</v>
      </c>
      <c r="K266" s="31">
        <f t="shared" si="60"/>
        <v>0</v>
      </c>
      <c r="L266" s="40">
        <f t="shared" si="55"/>
        <v>0</v>
      </c>
      <c r="M266" s="31">
        <f t="shared" si="61"/>
        <v>-830019.42</v>
      </c>
      <c r="N266" s="40" t="e">
        <f t="shared" si="56"/>
        <v>#DIV/0!</v>
      </c>
      <c r="O266" s="31">
        <f t="shared" si="62"/>
        <v>0</v>
      </c>
      <c r="P266" s="40" t="e">
        <f t="shared" si="57"/>
        <v>#DIV/0!</v>
      </c>
      <c r="Q266" s="31">
        <f t="shared" si="63"/>
        <v>0</v>
      </c>
      <c r="R266" s="9"/>
    </row>
    <row r="267" spans="1:18" ht="24" hidden="1" outlineLevel="7">
      <c r="A267" s="19" t="s">
        <v>349</v>
      </c>
      <c r="B267" s="22" t="s">
        <v>350</v>
      </c>
      <c r="C267" s="21"/>
      <c r="D267" s="21">
        <v>830019.42</v>
      </c>
      <c r="E267" s="21">
        <v>0</v>
      </c>
      <c r="F267" s="21">
        <v>0</v>
      </c>
      <c r="G267" s="21">
        <v>0</v>
      </c>
      <c r="H267" s="40">
        <f t="shared" si="58"/>
        <v>0</v>
      </c>
      <c r="I267" s="41">
        <f t="shared" si="66"/>
        <v>0</v>
      </c>
      <c r="J267" s="40" t="e">
        <f t="shared" si="59"/>
        <v>#DIV/0!</v>
      </c>
      <c r="K267" s="31">
        <f t="shared" si="60"/>
        <v>0</v>
      </c>
      <c r="L267" s="40">
        <f t="shared" si="55"/>
        <v>0</v>
      </c>
      <c r="M267" s="31">
        <f t="shared" si="61"/>
        <v>-830019.42</v>
      </c>
      <c r="N267" s="40" t="e">
        <f t="shared" si="56"/>
        <v>#DIV/0!</v>
      </c>
      <c r="O267" s="31">
        <f t="shared" si="62"/>
        <v>0</v>
      </c>
      <c r="P267" s="40" t="e">
        <f t="shared" si="57"/>
        <v>#DIV/0!</v>
      </c>
      <c r="Q267" s="31">
        <f t="shared" si="63"/>
        <v>0</v>
      </c>
      <c r="R267" s="10"/>
    </row>
    <row r="268" spans="1:18" ht="48" hidden="1" outlineLevel="4">
      <c r="A268" s="24" t="s">
        <v>351</v>
      </c>
      <c r="B268" s="25" t="s">
        <v>352</v>
      </c>
      <c r="C268" s="26"/>
      <c r="D268" s="26">
        <v>0</v>
      </c>
      <c r="E268" s="26">
        <v>35094.959999999999</v>
      </c>
      <c r="F268" s="26">
        <v>26650</v>
      </c>
      <c r="G268" s="26">
        <v>26650</v>
      </c>
      <c r="H268" s="40">
        <f t="shared" si="58"/>
        <v>2.5612103099365381E-2</v>
      </c>
      <c r="I268" s="41">
        <f t="shared" si="66"/>
        <v>0.1792414936624519</v>
      </c>
      <c r="J268" s="40" t="e">
        <f t="shared" si="59"/>
        <v>#DIV/0!</v>
      </c>
      <c r="K268" s="31">
        <f t="shared" si="60"/>
        <v>26650</v>
      </c>
      <c r="L268" s="40" t="e">
        <f t="shared" si="55"/>
        <v>#DIV/0!</v>
      </c>
      <c r="M268" s="31">
        <f t="shared" si="61"/>
        <v>26650</v>
      </c>
      <c r="N268" s="40">
        <f t="shared" si="56"/>
        <v>75.936829675828093</v>
      </c>
      <c r="O268" s="31">
        <f t="shared" si="62"/>
        <v>-8444.9599999999991</v>
      </c>
      <c r="P268" s="40">
        <f t="shared" si="57"/>
        <v>100</v>
      </c>
      <c r="Q268" s="31">
        <f t="shared" si="63"/>
        <v>0</v>
      </c>
      <c r="R268" s="9"/>
    </row>
    <row r="269" spans="1:18" ht="48" hidden="1" outlineLevel="7">
      <c r="A269" s="19" t="s">
        <v>351</v>
      </c>
      <c r="B269" s="22" t="s">
        <v>352</v>
      </c>
      <c r="C269" s="21"/>
      <c r="D269" s="21">
        <v>0</v>
      </c>
      <c r="E269" s="21">
        <v>35094.959999999999</v>
      </c>
      <c r="F269" s="21">
        <v>26650</v>
      </c>
      <c r="G269" s="21">
        <v>26650</v>
      </c>
      <c r="H269" s="40">
        <f t="shared" si="58"/>
        <v>2.5612103099365381E-2</v>
      </c>
      <c r="I269" s="41">
        <f t="shared" si="66"/>
        <v>0.1792414936624519</v>
      </c>
      <c r="J269" s="40" t="e">
        <f t="shared" si="59"/>
        <v>#DIV/0!</v>
      </c>
      <c r="K269" s="31">
        <f t="shared" si="60"/>
        <v>26650</v>
      </c>
      <c r="L269" s="40" t="e">
        <f t="shared" si="55"/>
        <v>#DIV/0!</v>
      </c>
      <c r="M269" s="31">
        <f t="shared" si="61"/>
        <v>26650</v>
      </c>
      <c r="N269" s="40">
        <f t="shared" si="56"/>
        <v>75.936829675828093</v>
      </c>
      <c r="O269" s="31">
        <f t="shared" si="62"/>
        <v>-8444.9599999999991</v>
      </c>
      <c r="P269" s="40">
        <f t="shared" si="57"/>
        <v>100</v>
      </c>
      <c r="Q269" s="31">
        <f t="shared" si="63"/>
        <v>0</v>
      </c>
      <c r="R269" s="10"/>
    </row>
    <row r="270" spans="1:18" ht="48" hidden="1" outlineLevel="4">
      <c r="A270" s="24" t="s">
        <v>353</v>
      </c>
      <c r="B270" s="25" t="s">
        <v>354</v>
      </c>
      <c r="C270" s="26"/>
      <c r="D270" s="26">
        <v>0</v>
      </c>
      <c r="E270" s="26">
        <v>111369.48</v>
      </c>
      <c r="F270" s="26">
        <v>111369.48</v>
      </c>
      <c r="G270" s="26">
        <v>131856</v>
      </c>
      <c r="H270" s="40">
        <f t="shared" si="58"/>
        <v>0.12672080548855241</v>
      </c>
      <c r="I270" s="41">
        <f t="shared" si="66"/>
        <v>0.88683175941299286</v>
      </c>
      <c r="J270" s="40" t="e">
        <f t="shared" si="59"/>
        <v>#DIV/0!</v>
      </c>
      <c r="K270" s="31">
        <f t="shared" si="60"/>
        <v>131856</v>
      </c>
      <c r="L270" s="40" t="e">
        <f t="shared" si="55"/>
        <v>#DIV/0!</v>
      </c>
      <c r="M270" s="31">
        <f t="shared" si="61"/>
        <v>131856</v>
      </c>
      <c r="N270" s="40">
        <f t="shared" si="56"/>
        <v>118.39509352113345</v>
      </c>
      <c r="O270" s="31">
        <f t="shared" si="62"/>
        <v>20486.520000000004</v>
      </c>
      <c r="P270" s="40">
        <f t="shared" si="57"/>
        <v>118.39509352113345</v>
      </c>
      <c r="Q270" s="31">
        <f t="shared" si="63"/>
        <v>20486.520000000004</v>
      </c>
      <c r="R270" s="9"/>
    </row>
    <row r="271" spans="1:18" ht="48" hidden="1" outlineLevel="7">
      <c r="A271" s="19" t="s">
        <v>353</v>
      </c>
      <c r="B271" s="22" t="s">
        <v>354</v>
      </c>
      <c r="C271" s="21"/>
      <c r="D271" s="21">
        <v>0</v>
      </c>
      <c r="E271" s="21">
        <v>111369.48</v>
      </c>
      <c r="F271" s="21">
        <v>111369.48</v>
      </c>
      <c r="G271" s="21">
        <v>131856</v>
      </c>
      <c r="H271" s="40">
        <f t="shared" si="58"/>
        <v>0.12672080548855241</v>
      </c>
      <c r="I271" s="41">
        <f t="shared" si="66"/>
        <v>0.88683175941299286</v>
      </c>
      <c r="J271" s="40" t="e">
        <f t="shared" si="59"/>
        <v>#DIV/0!</v>
      </c>
      <c r="K271" s="31">
        <f t="shared" si="60"/>
        <v>131856</v>
      </c>
      <c r="L271" s="40" t="e">
        <f t="shared" si="55"/>
        <v>#DIV/0!</v>
      </c>
      <c r="M271" s="31">
        <f t="shared" si="61"/>
        <v>131856</v>
      </c>
      <c r="N271" s="40">
        <f t="shared" si="56"/>
        <v>118.39509352113345</v>
      </c>
      <c r="O271" s="31">
        <f t="shared" si="62"/>
        <v>20486.520000000004</v>
      </c>
      <c r="P271" s="40">
        <f t="shared" si="57"/>
        <v>118.39509352113345</v>
      </c>
      <c r="Q271" s="31">
        <f t="shared" si="63"/>
        <v>20486.520000000004</v>
      </c>
      <c r="R271" s="10"/>
    </row>
    <row r="272" spans="1:18" ht="48" hidden="1" outlineLevel="4">
      <c r="A272" s="24" t="s">
        <v>355</v>
      </c>
      <c r="B272" s="25" t="s">
        <v>356</v>
      </c>
      <c r="C272" s="26"/>
      <c r="D272" s="26">
        <v>0</v>
      </c>
      <c r="E272" s="26">
        <v>276771</v>
      </c>
      <c r="F272" s="26">
        <v>276771</v>
      </c>
      <c r="G272" s="26">
        <v>276771</v>
      </c>
      <c r="H272" s="40">
        <f t="shared" si="58"/>
        <v>0.2659920220230565</v>
      </c>
      <c r="I272" s="41">
        <f t="shared" si="66"/>
        <v>1.8614952136003931</v>
      </c>
      <c r="J272" s="40" t="e">
        <f t="shared" si="59"/>
        <v>#DIV/0!</v>
      </c>
      <c r="K272" s="31">
        <f t="shared" si="60"/>
        <v>276771</v>
      </c>
      <c r="L272" s="40" t="e">
        <f t="shared" si="55"/>
        <v>#DIV/0!</v>
      </c>
      <c r="M272" s="31">
        <f t="shared" si="61"/>
        <v>276771</v>
      </c>
      <c r="N272" s="40">
        <f t="shared" si="56"/>
        <v>100</v>
      </c>
      <c r="O272" s="31">
        <f t="shared" si="62"/>
        <v>0</v>
      </c>
      <c r="P272" s="40">
        <f t="shared" si="57"/>
        <v>100</v>
      </c>
      <c r="Q272" s="31">
        <f t="shared" si="63"/>
        <v>0</v>
      </c>
      <c r="R272" s="9"/>
    </row>
    <row r="273" spans="1:18" ht="48" hidden="1" outlineLevel="7">
      <c r="A273" s="19" t="s">
        <v>355</v>
      </c>
      <c r="B273" s="22" t="s">
        <v>356</v>
      </c>
      <c r="C273" s="21"/>
      <c r="D273" s="21">
        <v>0</v>
      </c>
      <c r="E273" s="21">
        <v>276771</v>
      </c>
      <c r="F273" s="21">
        <v>276771</v>
      </c>
      <c r="G273" s="21">
        <v>276771</v>
      </c>
      <c r="H273" s="40">
        <f t="shared" si="58"/>
        <v>0.2659920220230565</v>
      </c>
      <c r="I273" s="41">
        <f t="shared" si="66"/>
        <v>1.8614952136003931</v>
      </c>
      <c r="J273" s="40" t="e">
        <f t="shared" si="59"/>
        <v>#DIV/0!</v>
      </c>
      <c r="K273" s="31">
        <f t="shared" si="60"/>
        <v>276771</v>
      </c>
      <c r="L273" s="40" t="e">
        <f t="shared" si="55"/>
        <v>#DIV/0!</v>
      </c>
      <c r="M273" s="31">
        <f t="shared" si="61"/>
        <v>276771</v>
      </c>
      <c r="N273" s="40">
        <f t="shared" si="56"/>
        <v>100</v>
      </c>
      <c r="O273" s="31">
        <f t="shared" si="62"/>
        <v>0</v>
      </c>
      <c r="P273" s="40">
        <f t="shared" si="57"/>
        <v>100</v>
      </c>
      <c r="Q273" s="31">
        <f t="shared" si="63"/>
        <v>0</v>
      </c>
      <c r="R273" s="10"/>
    </row>
    <row r="274" spans="1:18" ht="48" hidden="1" outlineLevel="4">
      <c r="A274" s="24" t="s">
        <v>357</v>
      </c>
      <c r="B274" s="25" t="s">
        <v>358</v>
      </c>
      <c r="C274" s="26"/>
      <c r="D274" s="26">
        <v>0</v>
      </c>
      <c r="E274" s="26">
        <v>117343.93</v>
      </c>
      <c r="F274" s="26">
        <v>72800.05</v>
      </c>
      <c r="G274" s="26">
        <v>72800.05</v>
      </c>
      <c r="H274" s="40">
        <f t="shared" si="58"/>
        <v>6.996481749489511E-2</v>
      </c>
      <c r="I274" s="41">
        <f t="shared" si="66"/>
        <v>0.48963563604882487</v>
      </c>
      <c r="J274" s="40" t="e">
        <f t="shared" si="59"/>
        <v>#DIV/0!</v>
      </c>
      <c r="K274" s="31">
        <f t="shared" si="60"/>
        <v>72800.05</v>
      </c>
      <c r="L274" s="40" t="e">
        <f t="shared" si="55"/>
        <v>#DIV/0!</v>
      </c>
      <c r="M274" s="31">
        <f t="shared" si="61"/>
        <v>72800.05</v>
      </c>
      <c r="N274" s="40">
        <f t="shared" si="56"/>
        <v>62.03989418114768</v>
      </c>
      <c r="O274" s="31">
        <f t="shared" si="62"/>
        <v>-44543.87999999999</v>
      </c>
      <c r="P274" s="40">
        <f t="shared" si="57"/>
        <v>100</v>
      </c>
      <c r="Q274" s="31">
        <f t="shared" si="63"/>
        <v>0</v>
      </c>
      <c r="R274" s="9"/>
    </row>
    <row r="275" spans="1:18" ht="48" hidden="1" outlineLevel="7">
      <c r="A275" s="19" t="s">
        <v>357</v>
      </c>
      <c r="B275" s="22" t="s">
        <v>358</v>
      </c>
      <c r="C275" s="21"/>
      <c r="D275" s="21">
        <v>0</v>
      </c>
      <c r="E275" s="21">
        <v>117343.93</v>
      </c>
      <c r="F275" s="21">
        <v>72800.05</v>
      </c>
      <c r="G275" s="21">
        <v>72800.05</v>
      </c>
      <c r="H275" s="40">
        <f t="shared" si="58"/>
        <v>6.996481749489511E-2</v>
      </c>
      <c r="I275" s="41">
        <f t="shared" si="66"/>
        <v>0.48963563604882487</v>
      </c>
      <c r="J275" s="40" t="e">
        <f t="shared" si="59"/>
        <v>#DIV/0!</v>
      </c>
      <c r="K275" s="31">
        <f t="shared" si="60"/>
        <v>72800.05</v>
      </c>
      <c r="L275" s="40" t="e">
        <f t="shared" si="55"/>
        <v>#DIV/0!</v>
      </c>
      <c r="M275" s="31">
        <f t="shared" si="61"/>
        <v>72800.05</v>
      </c>
      <c r="N275" s="40">
        <f t="shared" si="56"/>
        <v>62.03989418114768</v>
      </c>
      <c r="O275" s="31">
        <f t="shared" si="62"/>
        <v>-44543.87999999999</v>
      </c>
      <c r="P275" s="40">
        <f t="shared" si="57"/>
        <v>100</v>
      </c>
      <c r="Q275" s="31">
        <f t="shared" si="63"/>
        <v>0</v>
      </c>
      <c r="R275" s="10"/>
    </row>
    <row r="276" spans="1:18" ht="72" hidden="1" outlineLevel="4">
      <c r="A276" s="24" t="s">
        <v>359</v>
      </c>
      <c r="B276" s="25" t="s">
        <v>360</v>
      </c>
      <c r="C276" s="26"/>
      <c r="D276" s="26">
        <v>0</v>
      </c>
      <c r="E276" s="26">
        <v>195440.05</v>
      </c>
      <c r="F276" s="26">
        <v>195440.05</v>
      </c>
      <c r="G276" s="26">
        <v>195440.05</v>
      </c>
      <c r="H276" s="40">
        <f t="shared" si="58"/>
        <v>0.18782854447824107</v>
      </c>
      <c r="I276" s="41">
        <f t="shared" si="66"/>
        <v>1.3144827948767086</v>
      </c>
      <c r="J276" s="40" t="e">
        <f t="shared" si="59"/>
        <v>#DIV/0!</v>
      </c>
      <c r="K276" s="31">
        <f t="shared" si="60"/>
        <v>195440.05</v>
      </c>
      <c r="L276" s="40" t="e">
        <f t="shared" si="55"/>
        <v>#DIV/0!</v>
      </c>
      <c r="M276" s="31">
        <f t="shared" si="61"/>
        <v>195440.05</v>
      </c>
      <c r="N276" s="40">
        <f t="shared" si="56"/>
        <v>100</v>
      </c>
      <c r="O276" s="31">
        <f t="shared" si="62"/>
        <v>0</v>
      </c>
      <c r="P276" s="40">
        <f t="shared" si="57"/>
        <v>100</v>
      </c>
      <c r="Q276" s="31">
        <f t="shared" si="63"/>
        <v>0</v>
      </c>
      <c r="R276" s="9"/>
    </row>
    <row r="277" spans="1:18" ht="72" hidden="1" outlineLevel="7">
      <c r="A277" s="19" t="s">
        <v>359</v>
      </c>
      <c r="B277" s="22" t="s">
        <v>360</v>
      </c>
      <c r="C277" s="21"/>
      <c r="D277" s="21">
        <v>0</v>
      </c>
      <c r="E277" s="21">
        <v>195440.05</v>
      </c>
      <c r="F277" s="21">
        <v>195440.05</v>
      </c>
      <c r="G277" s="21">
        <v>195440.05</v>
      </c>
      <c r="H277" s="40">
        <f t="shared" si="58"/>
        <v>0.18782854447824107</v>
      </c>
      <c r="I277" s="41">
        <f t="shared" si="66"/>
        <v>1.3144827948767086</v>
      </c>
      <c r="J277" s="40" t="e">
        <f t="shared" si="59"/>
        <v>#DIV/0!</v>
      </c>
      <c r="K277" s="31">
        <f t="shared" si="60"/>
        <v>195440.05</v>
      </c>
      <c r="L277" s="40" t="e">
        <f t="shared" si="55"/>
        <v>#DIV/0!</v>
      </c>
      <c r="M277" s="31">
        <f t="shared" si="61"/>
        <v>195440.05</v>
      </c>
      <c r="N277" s="40">
        <f t="shared" si="56"/>
        <v>100</v>
      </c>
      <c r="O277" s="31">
        <f t="shared" si="62"/>
        <v>0</v>
      </c>
      <c r="P277" s="40">
        <f t="shared" si="57"/>
        <v>100</v>
      </c>
      <c r="Q277" s="31">
        <f t="shared" si="63"/>
        <v>0</v>
      </c>
      <c r="R277" s="10"/>
    </row>
    <row r="278" spans="1:18" ht="60" hidden="1" outlineLevel="4">
      <c r="A278" s="24" t="s">
        <v>361</v>
      </c>
      <c r="B278" s="25" t="s">
        <v>362</v>
      </c>
      <c r="C278" s="26"/>
      <c r="D278" s="26">
        <v>0</v>
      </c>
      <c r="E278" s="26">
        <v>94000</v>
      </c>
      <c r="F278" s="26">
        <v>94000</v>
      </c>
      <c r="G278" s="26">
        <v>94000</v>
      </c>
      <c r="H278" s="40">
        <f t="shared" si="58"/>
        <v>9.033912537862461E-2</v>
      </c>
      <c r="I278" s="41">
        <f t="shared" si="66"/>
        <v>0.63222140353735379</v>
      </c>
      <c r="J278" s="40" t="e">
        <f t="shared" si="59"/>
        <v>#DIV/0!</v>
      </c>
      <c r="K278" s="31">
        <f t="shared" si="60"/>
        <v>94000</v>
      </c>
      <c r="L278" s="40" t="e">
        <f t="shared" si="55"/>
        <v>#DIV/0!</v>
      </c>
      <c r="M278" s="31">
        <f t="shared" si="61"/>
        <v>94000</v>
      </c>
      <c r="N278" s="40">
        <f t="shared" si="56"/>
        <v>100</v>
      </c>
      <c r="O278" s="31">
        <f t="shared" si="62"/>
        <v>0</v>
      </c>
      <c r="P278" s="40">
        <f t="shared" si="57"/>
        <v>100</v>
      </c>
      <c r="Q278" s="31">
        <f t="shared" si="63"/>
        <v>0</v>
      </c>
      <c r="R278" s="9"/>
    </row>
    <row r="279" spans="1:18" ht="60" hidden="1" outlineLevel="7">
      <c r="A279" s="19" t="s">
        <v>361</v>
      </c>
      <c r="B279" s="22" t="s">
        <v>362</v>
      </c>
      <c r="C279" s="21"/>
      <c r="D279" s="21">
        <v>0</v>
      </c>
      <c r="E279" s="21">
        <v>94000</v>
      </c>
      <c r="F279" s="21">
        <v>94000</v>
      </c>
      <c r="G279" s="21">
        <v>94000</v>
      </c>
      <c r="H279" s="40">
        <f t="shared" si="58"/>
        <v>9.033912537862461E-2</v>
      </c>
      <c r="I279" s="41">
        <f t="shared" si="66"/>
        <v>0.63222140353735379</v>
      </c>
      <c r="J279" s="40" t="e">
        <f t="shared" si="59"/>
        <v>#DIV/0!</v>
      </c>
      <c r="K279" s="31">
        <f t="shared" si="60"/>
        <v>94000</v>
      </c>
      <c r="L279" s="40" t="e">
        <f t="shared" si="55"/>
        <v>#DIV/0!</v>
      </c>
      <c r="M279" s="31">
        <f t="shared" si="61"/>
        <v>94000</v>
      </c>
      <c r="N279" s="40">
        <f t="shared" si="56"/>
        <v>100</v>
      </c>
      <c r="O279" s="31">
        <f t="shared" si="62"/>
        <v>0</v>
      </c>
      <c r="P279" s="40">
        <f t="shared" si="57"/>
        <v>100</v>
      </c>
      <c r="Q279" s="31">
        <f t="shared" si="63"/>
        <v>0</v>
      </c>
      <c r="R279" s="10"/>
    </row>
    <row r="280" spans="1:18" s="35" customFormat="1" ht="24">
      <c r="A280" s="16" t="s">
        <v>363</v>
      </c>
      <c r="B280" s="17" t="s">
        <v>364</v>
      </c>
      <c r="C280" s="18">
        <f>C281+C334+C340</f>
        <v>63169358.00999999</v>
      </c>
      <c r="D280" s="18">
        <f t="shared" ref="D280:G280" si="67">D281+D334+D340</f>
        <v>444451783.15999997</v>
      </c>
      <c r="E280" s="18">
        <f t="shared" si="67"/>
        <v>613167285.57000005</v>
      </c>
      <c r="F280" s="18">
        <f t="shared" si="67"/>
        <v>90452934.640000001</v>
      </c>
      <c r="G280" s="18">
        <f t="shared" si="67"/>
        <v>89184159.840000004</v>
      </c>
      <c r="H280" s="39">
        <f t="shared" si="58"/>
        <v>85.710840399713376</v>
      </c>
      <c r="I280" s="41" t="s">
        <v>468</v>
      </c>
      <c r="J280" s="39">
        <f t="shared" si="59"/>
        <v>141.18262817532792</v>
      </c>
      <c r="K280" s="36">
        <f t="shared" si="60"/>
        <v>26014801.830000013</v>
      </c>
      <c r="L280" s="39">
        <f t="shared" si="55"/>
        <v>20.066104630273077</v>
      </c>
      <c r="M280" s="36">
        <f t="shared" si="61"/>
        <v>-355267623.31999993</v>
      </c>
      <c r="N280" s="39">
        <f t="shared" si="56"/>
        <v>14.544833349531105</v>
      </c>
      <c r="O280" s="36">
        <f t="shared" si="62"/>
        <v>-523983125.73000002</v>
      </c>
      <c r="P280" s="39">
        <f t="shared" si="57"/>
        <v>98.597309412845817</v>
      </c>
      <c r="Q280" s="36">
        <f t="shared" si="63"/>
        <v>-1268774.799999997</v>
      </c>
      <c r="R280" s="34"/>
    </row>
    <row r="281" spans="1:18" ht="48" outlineLevel="1">
      <c r="A281" s="24" t="s">
        <v>365</v>
      </c>
      <c r="B281" s="25" t="s">
        <v>366</v>
      </c>
      <c r="C281" s="26">
        <f>C282+C292+C308+C327</f>
        <v>75220080.25</v>
      </c>
      <c r="D281" s="26">
        <f t="shared" ref="D281:G281" si="68">D282+D292+D308+D327</f>
        <v>444451783.15999997</v>
      </c>
      <c r="E281" s="26">
        <f t="shared" si="68"/>
        <v>613167285.57000005</v>
      </c>
      <c r="F281" s="26">
        <f t="shared" si="68"/>
        <v>90452934.640000001</v>
      </c>
      <c r="G281" s="26">
        <f t="shared" si="68"/>
        <v>90452934.640000001</v>
      </c>
      <c r="H281" s="40">
        <f t="shared" si="58"/>
        <v>86.930202162845703</v>
      </c>
      <c r="I281" s="42" t="s">
        <v>468</v>
      </c>
      <c r="J281" s="40">
        <f t="shared" si="59"/>
        <v>120.25104777789706</v>
      </c>
      <c r="K281" s="31">
        <f t="shared" si="60"/>
        <v>15232854.390000001</v>
      </c>
      <c r="L281" s="40">
        <f t="shared" si="55"/>
        <v>20.35157424656737</v>
      </c>
      <c r="M281" s="31">
        <f t="shared" si="61"/>
        <v>-353998848.51999998</v>
      </c>
      <c r="N281" s="40">
        <f t="shared" si="56"/>
        <v>14.751754825914269</v>
      </c>
      <c r="O281" s="31">
        <f t="shared" si="62"/>
        <v>-522714350.93000007</v>
      </c>
      <c r="P281" s="40">
        <f t="shared" si="57"/>
        <v>100</v>
      </c>
      <c r="Q281" s="31">
        <f t="shared" si="63"/>
        <v>0</v>
      </c>
      <c r="R281" s="9"/>
    </row>
    <row r="282" spans="1:18" ht="24" outlineLevel="2" collapsed="1">
      <c r="A282" s="24" t="s">
        <v>367</v>
      </c>
      <c r="B282" s="25" t="s">
        <v>368</v>
      </c>
      <c r="C282" s="26">
        <v>35295300</v>
      </c>
      <c r="D282" s="26">
        <v>174158100</v>
      </c>
      <c r="E282" s="26">
        <v>174383100</v>
      </c>
      <c r="F282" s="26">
        <v>42182300</v>
      </c>
      <c r="G282" s="26">
        <v>42182300</v>
      </c>
      <c r="H282" s="40">
        <f t="shared" si="58"/>
        <v>40.539490302752732</v>
      </c>
      <c r="I282" s="42" t="s">
        <v>468</v>
      </c>
      <c r="J282" s="40">
        <f t="shared" si="59"/>
        <v>119.51251299748125</v>
      </c>
      <c r="K282" s="31">
        <f t="shared" si="60"/>
        <v>6887000</v>
      </c>
      <c r="L282" s="40">
        <f t="shared" si="55"/>
        <v>24.220693725988056</v>
      </c>
      <c r="M282" s="31">
        <f t="shared" si="61"/>
        <v>-131975800</v>
      </c>
      <c r="N282" s="40">
        <f t="shared" si="56"/>
        <v>24.189442669616493</v>
      </c>
      <c r="O282" s="31">
        <f t="shared" si="62"/>
        <v>-132200800</v>
      </c>
      <c r="P282" s="40">
        <f t="shared" si="57"/>
        <v>100</v>
      </c>
      <c r="Q282" s="31">
        <f t="shared" si="63"/>
        <v>0</v>
      </c>
      <c r="R282" s="9"/>
    </row>
    <row r="283" spans="1:18" ht="24" hidden="1" outlineLevel="3">
      <c r="A283" s="24" t="s">
        <v>369</v>
      </c>
      <c r="B283" s="25" t="s">
        <v>370</v>
      </c>
      <c r="C283" s="26"/>
      <c r="D283" s="26">
        <v>144665400</v>
      </c>
      <c r="E283" s="26">
        <v>144665400</v>
      </c>
      <c r="F283" s="26">
        <v>34719900</v>
      </c>
      <c r="G283" s="26">
        <v>34719900</v>
      </c>
      <c r="H283" s="40">
        <f t="shared" si="58"/>
        <v>33.367717013120298</v>
      </c>
      <c r="I283" s="42">
        <f t="shared" si="66"/>
        <v>233.51770115613371</v>
      </c>
      <c r="J283" s="40" t="e">
        <f t="shared" si="59"/>
        <v>#DIV/0!</v>
      </c>
      <c r="K283" s="31">
        <f t="shared" si="60"/>
        <v>34719900</v>
      </c>
      <c r="L283" s="40">
        <f t="shared" si="55"/>
        <v>24.00014101505958</v>
      </c>
      <c r="M283" s="31">
        <f t="shared" si="61"/>
        <v>-109945500</v>
      </c>
      <c r="N283" s="40">
        <f t="shared" si="56"/>
        <v>24.00014101505958</v>
      </c>
      <c r="O283" s="31">
        <f t="shared" si="62"/>
        <v>-109945500</v>
      </c>
      <c r="P283" s="40">
        <f t="shared" si="57"/>
        <v>100</v>
      </c>
      <c r="Q283" s="31">
        <f t="shared" si="63"/>
        <v>0</v>
      </c>
      <c r="R283" s="9"/>
    </row>
    <row r="284" spans="1:18" ht="48" hidden="1" outlineLevel="4">
      <c r="A284" s="24" t="s">
        <v>371</v>
      </c>
      <c r="B284" s="25" t="s">
        <v>372</v>
      </c>
      <c r="C284" s="26"/>
      <c r="D284" s="26">
        <v>144665400</v>
      </c>
      <c r="E284" s="26">
        <v>144665400</v>
      </c>
      <c r="F284" s="26">
        <v>34719900</v>
      </c>
      <c r="G284" s="26">
        <v>34719900</v>
      </c>
      <c r="H284" s="40">
        <f t="shared" si="58"/>
        <v>33.367717013120298</v>
      </c>
      <c r="I284" s="42">
        <f t="shared" si="66"/>
        <v>233.51770115613371</v>
      </c>
      <c r="J284" s="40" t="e">
        <f t="shared" si="59"/>
        <v>#DIV/0!</v>
      </c>
      <c r="K284" s="31">
        <f t="shared" si="60"/>
        <v>34719900</v>
      </c>
      <c r="L284" s="40">
        <f t="shared" si="55"/>
        <v>24.00014101505958</v>
      </c>
      <c r="M284" s="31">
        <f t="shared" si="61"/>
        <v>-109945500</v>
      </c>
      <c r="N284" s="40">
        <f t="shared" si="56"/>
        <v>24.00014101505958</v>
      </c>
      <c r="O284" s="31">
        <f t="shared" si="62"/>
        <v>-109945500</v>
      </c>
      <c r="P284" s="40">
        <f t="shared" si="57"/>
        <v>100</v>
      </c>
      <c r="Q284" s="31">
        <f t="shared" si="63"/>
        <v>0</v>
      </c>
      <c r="R284" s="9"/>
    </row>
    <row r="285" spans="1:18" ht="48" hidden="1" outlineLevel="7">
      <c r="A285" s="19" t="s">
        <v>371</v>
      </c>
      <c r="B285" s="22" t="s">
        <v>372</v>
      </c>
      <c r="C285" s="21"/>
      <c r="D285" s="21">
        <v>144665400</v>
      </c>
      <c r="E285" s="21">
        <v>144665400</v>
      </c>
      <c r="F285" s="21">
        <v>34719900</v>
      </c>
      <c r="G285" s="21">
        <v>34719900</v>
      </c>
      <c r="H285" s="40">
        <f t="shared" si="58"/>
        <v>33.367717013120298</v>
      </c>
      <c r="I285" s="42">
        <f t="shared" si="66"/>
        <v>233.51770115613371</v>
      </c>
      <c r="J285" s="40" t="e">
        <f t="shared" si="59"/>
        <v>#DIV/0!</v>
      </c>
      <c r="K285" s="31">
        <f t="shared" si="60"/>
        <v>34719900</v>
      </c>
      <c r="L285" s="40">
        <f t="shared" si="55"/>
        <v>24.00014101505958</v>
      </c>
      <c r="M285" s="31">
        <f t="shared" si="61"/>
        <v>-109945500</v>
      </c>
      <c r="N285" s="40">
        <f t="shared" si="56"/>
        <v>24.00014101505958</v>
      </c>
      <c r="O285" s="31">
        <f t="shared" si="62"/>
        <v>-109945500</v>
      </c>
      <c r="P285" s="40">
        <f t="shared" si="57"/>
        <v>100</v>
      </c>
      <c r="Q285" s="31">
        <f t="shared" si="63"/>
        <v>0</v>
      </c>
      <c r="R285" s="10"/>
    </row>
    <row r="286" spans="1:18" ht="36" hidden="1" outlineLevel="3">
      <c r="A286" s="24" t="s">
        <v>373</v>
      </c>
      <c r="B286" s="25" t="s">
        <v>374</v>
      </c>
      <c r="C286" s="26"/>
      <c r="D286" s="26">
        <v>2301700</v>
      </c>
      <c r="E286" s="26">
        <v>2301700</v>
      </c>
      <c r="F286" s="26">
        <v>575400</v>
      </c>
      <c r="G286" s="26">
        <v>575400</v>
      </c>
      <c r="H286" s="40">
        <f t="shared" si="58"/>
        <v>0.55299077386021911</v>
      </c>
      <c r="I286" s="42">
        <f t="shared" si="66"/>
        <v>3.870002080802057</v>
      </c>
      <c r="J286" s="40" t="e">
        <f t="shared" si="59"/>
        <v>#DIV/0!</v>
      </c>
      <c r="K286" s="31">
        <f t="shared" si="60"/>
        <v>575400</v>
      </c>
      <c r="L286" s="40">
        <f t="shared" si="55"/>
        <v>24.998913846287525</v>
      </c>
      <c r="M286" s="31">
        <f t="shared" si="61"/>
        <v>-1726300</v>
      </c>
      <c r="N286" s="40">
        <f t="shared" si="56"/>
        <v>24.998913846287525</v>
      </c>
      <c r="O286" s="31">
        <f t="shared" si="62"/>
        <v>-1726300</v>
      </c>
      <c r="P286" s="40">
        <f t="shared" si="57"/>
        <v>100</v>
      </c>
      <c r="Q286" s="31">
        <f t="shared" si="63"/>
        <v>0</v>
      </c>
      <c r="R286" s="9"/>
    </row>
    <row r="287" spans="1:18" ht="48" hidden="1" outlineLevel="4">
      <c r="A287" s="24" t="s">
        <v>375</v>
      </c>
      <c r="B287" s="25" t="s">
        <v>376</v>
      </c>
      <c r="C287" s="26"/>
      <c r="D287" s="26">
        <v>2301700</v>
      </c>
      <c r="E287" s="26">
        <v>2301700</v>
      </c>
      <c r="F287" s="26">
        <v>575400</v>
      </c>
      <c r="G287" s="26">
        <v>575400</v>
      </c>
      <c r="H287" s="40">
        <f t="shared" si="58"/>
        <v>0.55299077386021911</v>
      </c>
      <c r="I287" s="42">
        <f t="shared" si="66"/>
        <v>3.870002080802057</v>
      </c>
      <c r="J287" s="40" t="e">
        <f t="shared" si="59"/>
        <v>#DIV/0!</v>
      </c>
      <c r="K287" s="31">
        <f t="shared" si="60"/>
        <v>575400</v>
      </c>
      <c r="L287" s="40">
        <f t="shared" si="55"/>
        <v>24.998913846287525</v>
      </c>
      <c r="M287" s="31">
        <f t="shared" si="61"/>
        <v>-1726300</v>
      </c>
      <c r="N287" s="40">
        <f t="shared" si="56"/>
        <v>24.998913846287525</v>
      </c>
      <c r="O287" s="31">
        <f t="shared" si="62"/>
        <v>-1726300</v>
      </c>
      <c r="P287" s="40">
        <f t="shared" si="57"/>
        <v>100</v>
      </c>
      <c r="Q287" s="31">
        <f t="shared" si="63"/>
        <v>0</v>
      </c>
      <c r="R287" s="9"/>
    </row>
    <row r="288" spans="1:18" ht="48" hidden="1" outlineLevel="7">
      <c r="A288" s="19" t="s">
        <v>375</v>
      </c>
      <c r="B288" s="22" t="s">
        <v>376</v>
      </c>
      <c r="C288" s="21"/>
      <c r="D288" s="21">
        <v>2301700</v>
      </c>
      <c r="E288" s="21">
        <v>2301700</v>
      </c>
      <c r="F288" s="21">
        <v>575400</v>
      </c>
      <c r="G288" s="21">
        <v>575400</v>
      </c>
      <c r="H288" s="40">
        <f t="shared" si="58"/>
        <v>0.55299077386021911</v>
      </c>
      <c r="I288" s="42">
        <f t="shared" si="66"/>
        <v>3.870002080802057</v>
      </c>
      <c r="J288" s="40" t="e">
        <f t="shared" si="59"/>
        <v>#DIV/0!</v>
      </c>
      <c r="K288" s="31">
        <f t="shared" si="60"/>
        <v>575400</v>
      </c>
      <c r="L288" s="40">
        <f t="shared" si="55"/>
        <v>24.998913846287525</v>
      </c>
      <c r="M288" s="31">
        <f t="shared" si="61"/>
        <v>-1726300</v>
      </c>
      <c r="N288" s="40">
        <f t="shared" si="56"/>
        <v>24.998913846287525</v>
      </c>
      <c r="O288" s="31">
        <f t="shared" si="62"/>
        <v>-1726300</v>
      </c>
      <c r="P288" s="40">
        <f t="shared" si="57"/>
        <v>100</v>
      </c>
      <c r="Q288" s="31">
        <f t="shared" si="63"/>
        <v>0</v>
      </c>
      <c r="R288" s="10"/>
    </row>
    <row r="289" spans="1:18" hidden="1" outlineLevel="3">
      <c r="A289" s="24" t="s">
        <v>377</v>
      </c>
      <c r="B289" s="25" t="s">
        <v>378</v>
      </c>
      <c r="C289" s="26"/>
      <c r="D289" s="26">
        <v>45600</v>
      </c>
      <c r="E289" s="26">
        <v>45600</v>
      </c>
      <c r="F289" s="26">
        <v>0</v>
      </c>
      <c r="G289" s="26">
        <v>0</v>
      </c>
      <c r="H289" s="40">
        <f t="shared" si="58"/>
        <v>0</v>
      </c>
      <c r="I289" s="42">
        <f t="shared" si="66"/>
        <v>0</v>
      </c>
      <c r="J289" s="40" t="e">
        <f t="shared" si="59"/>
        <v>#DIV/0!</v>
      </c>
      <c r="K289" s="31">
        <f t="shared" si="60"/>
        <v>0</v>
      </c>
      <c r="L289" s="40">
        <f t="shared" si="55"/>
        <v>0</v>
      </c>
      <c r="M289" s="31">
        <f t="shared" si="61"/>
        <v>-45600</v>
      </c>
      <c r="N289" s="40">
        <f t="shared" si="56"/>
        <v>0</v>
      </c>
      <c r="O289" s="31">
        <f t="shared" si="62"/>
        <v>-45600</v>
      </c>
      <c r="P289" s="40" t="e">
        <f t="shared" si="57"/>
        <v>#DIV/0!</v>
      </c>
      <c r="Q289" s="31">
        <f t="shared" si="63"/>
        <v>0</v>
      </c>
      <c r="R289" s="9"/>
    </row>
    <row r="290" spans="1:18" ht="24" hidden="1" outlineLevel="4">
      <c r="A290" s="24" t="s">
        <v>379</v>
      </c>
      <c r="B290" s="25" t="s">
        <v>380</v>
      </c>
      <c r="C290" s="26"/>
      <c r="D290" s="26">
        <v>45600</v>
      </c>
      <c r="E290" s="26">
        <v>45600</v>
      </c>
      <c r="F290" s="26">
        <v>0</v>
      </c>
      <c r="G290" s="26">
        <v>0</v>
      </c>
      <c r="H290" s="40">
        <f t="shared" si="58"/>
        <v>0</v>
      </c>
      <c r="I290" s="42">
        <f t="shared" si="66"/>
        <v>0</v>
      </c>
      <c r="J290" s="40" t="e">
        <f t="shared" si="59"/>
        <v>#DIV/0!</v>
      </c>
      <c r="K290" s="31">
        <f t="shared" si="60"/>
        <v>0</v>
      </c>
      <c r="L290" s="40">
        <f t="shared" si="55"/>
        <v>0</v>
      </c>
      <c r="M290" s="31">
        <f t="shared" si="61"/>
        <v>-45600</v>
      </c>
      <c r="N290" s="40">
        <f t="shared" si="56"/>
        <v>0</v>
      </c>
      <c r="O290" s="31">
        <f t="shared" si="62"/>
        <v>-45600</v>
      </c>
      <c r="P290" s="40" t="e">
        <f t="shared" si="57"/>
        <v>#DIV/0!</v>
      </c>
      <c r="Q290" s="31">
        <f t="shared" si="63"/>
        <v>0</v>
      </c>
      <c r="R290" s="9"/>
    </row>
    <row r="291" spans="1:18" ht="24" hidden="1" outlineLevel="7">
      <c r="A291" s="19" t="s">
        <v>379</v>
      </c>
      <c r="B291" s="22" t="s">
        <v>380</v>
      </c>
      <c r="C291" s="21"/>
      <c r="D291" s="21">
        <v>45600</v>
      </c>
      <c r="E291" s="21">
        <v>45600</v>
      </c>
      <c r="F291" s="21">
        <v>0</v>
      </c>
      <c r="G291" s="21">
        <v>0</v>
      </c>
      <c r="H291" s="40">
        <f t="shared" si="58"/>
        <v>0</v>
      </c>
      <c r="I291" s="42">
        <f t="shared" si="66"/>
        <v>0</v>
      </c>
      <c r="J291" s="40" t="e">
        <f t="shared" si="59"/>
        <v>#DIV/0!</v>
      </c>
      <c r="K291" s="31">
        <f t="shared" si="60"/>
        <v>0</v>
      </c>
      <c r="L291" s="40">
        <f t="shared" si="55"/>
        <v>0</v>
      </c>
      <c r="M291" s="31">
        <f t="shared" si="61"/>
        <v>-45600</v>
      </c>
      <c r="N291" s="40">
        <f t="shared" si="56"/>
        <v>0</v>
      </c>
      <c r="O291" s="31">
        <f t="shared" si="62"/>
        <v>-45600</v>
      </c>
      <c r="P291" s="40" t="e">
        <f t="shared" si="57"/>
        <v>#DIV/0!</v>
      </c>
      <c r="Q291" s="31">
        <f t="shared" si="63"/>
        <v>0</v>
      </c>
      <c r="R291" s="10"/>
    </row>
    <row r="292" spans="1:18" ht="36" outlineLevel="2" collapsed="1">
      <c r="A292" s="24" t="s">
        <v>381</v>
      </c>
      <c r="B292" s="25" t="s">
        <v>382</v>
      </c>
      <c r="C292" s="26">
        <v>728586.15</v>
      </c>
      <c r="D292" s="26">
        <v>98095865.329999998</v>
      </c>
      <c r="E292" s="26">
        <v>265666451.25</v>
      </c>
      <c r="F292" s="26">
        <v>4503382.6500000004</v>
      </c>
      <c r="G292" s="26">
        <v>4503382.6500000004</v>
      </c>
      <c r="H292" s="40">
        <f t="shared" si="58"/>
        <v>4.3279962749603484</v>
      </c>
      <c r="I292" s="42" t="s">
        <v>468</v>
      </c>
      <c r="J292" s="40">
        <f t="shared" si="59"/>
        <v>618.09885488490272</v>
      </c>
      <c r="K292" s="31">
        <f t="shared" si="60"/>
        <v>3774796.5000000005</v>
      </c>
      <c r="L292" s="40">
        <f t="shared" si="55"/>
        <v>4.590797619094718</v>
      </c>
      <c r="M292" s="31">
        <f t="shared" si="61"/>
        <v>-93592482.679999992</v>
      </c>
      <c r="N292" s="40">
        <f t="shared" si="56"/>
        <v>1.6951265877986919</v>
      </c>
      <c r="O292" s="31">
        <f t="shared" si="62"/>
        <v>-261163068.59999999</v>
      </c>
      <c r="P292" s="40">
        <f t="shared" si="57"/>
        <v>100</v>
      </c>
      <c r="Q292" s="31">
        <f t="shared" si="63"/>
        <v>0</v>
      </c>
      <c r="R292" s="9"/>
    </row>
    <row r="293" spans="1:18" ht="48" hidden="1" outlineLevel="3">
      <c r="A293" s="24" t="s">
        <v>383</v>
      </c>
      <c r="B293" s="25" t="s">
        <v>384</v>
      </c>
      <c r="C293" s="26"/>
      <c r="D293" s="26">
        <v>112442203.40000001</v>
      </c>
      <c r="E293" s="26">
        <v>108651485.7</v>
      </c>
      <c r="F293" s="26">
        <v>0</v>
      </c>
      <c r="G293" s="26">
        <v>0</v>
      </c>
      <c r="H293" s="40">
        <f t="shared" si="58"/>
        <v>0</v>
      </c>
      <c r="I293" s="42">
        <f t="shared" si="66"/>
        <v>0</v>
      </c>
      <c r="J293" s="40" t="e">
        <f t="shared" si="59"/>
        <v>#DIV/0!</v>
      </c>
      <c r="K293" s="31">
        <f t="shared" si="60"/>
        <v>0</v>
      </c>
      <c r="L293" s="40">
        <f t="shared" si="55"/>
        <v>0</v>
      </c>
      <c r="M293" s="31">
        <f t="shared" si="61"/>
        <v>-112442203.40000001</v>
      </c>
      <c r="N293" s="40">
        <f t="shared" si="56"/>
        <v>0</v>
      </c>
      <c r="O293" s="31">
        <f t="shared" si="62"/>
        <v>-108651485.7</v>
      </c>
      <c r="P293" s="40" t="e">
        <f t="shared" si="57"/>
        <v>#DIV/0!</v>
      </c>
      <c r="Q293" s="31">
        <f t="shared" si="63"/>
        <v>0</v>
      </c>
      <c r="R293" s="9"/>
    </row>
    <row r="294" spans="1:18" ht="48" hidden="1" outlineLevel="4">
      <c r="A294" s="24" t="s">
        <v>385</v>
      </c>
      <c r="B294" s="25" t="s">
        <v>386</v>
      </c>
      <c r="C294" s="26"/>
      <c r="D294" s="26">
        <v>112442203.40000001</v>
      </c>
      <c r="E294" s="26">
        <v>108651485.7</v>
      </c>
      <c r="F294" s="26">
        <v>0</v>
      </c>
      <c r="G294" s="26">
        <v>0</v>
      </c>
      <c r="H294" s="40">
        <f t="shared" si="58"/>
        <v>0</v>
      </c>
      <c r="I294" s="42">
        <f t="shared" si="66"/>
        <v>0</v>
      </c>
      <c r="J294" s="40" t="e">
        <f t="shared" si="59"/>
        <v>#DIV/0!</v>
      </c>
      <c r="K294" s="31">
        <f t="shared" si="60"/>
        <v>0</v>
      </c>
      <c r="L294" s="40">
        <f t="shared" si="55"/>
        <v>0</v>
      </c>
      <c r="M294" s="31">
        <f t="shared" si="61"/>
        <v>-112442203.40000001</v>
      </c>
      <c r="N294" s="40">
        <f t="shared" si="56"/>
        <v>0</v>
      </c>
      <c r="O294" s="31">
        <f t="shared" si="62"/>
        <v>-108651485.7</v>
      </c>
      <c r="P294" s="40" t="e">
        <f t="shared" si="57"/>
        <v>#DIV/0!</v>
      </c>
      <c r="Q294" s="31">
        <f t="shared" si="63"/>
        <v>0</v>
      </c>
      <c r="R294" s="9"/>
    </row>
    <row r="295" spans="1:18" ht="48" hidden="1" outlineLevel="7">
      <c r="A295" s="19" t="s">
        <v>385</v>
      </c>
      <c r="B295" s="22" t="s">
        <v>386</v>
      </c>
      <c r="C295" s="21"/>
      <c r="D295" s="21">
        <v>112442203.40000001</v>
      </c>
      <c r="E295" s="21">
        <v>108651485.7</v>
      </c>
      <c r="F295" s="21">
        <v>0</v>
      </c>
      <c r="G295" s="21">
        <v>0</v>
      </c>
      <c r="H295" s="40">
        <f t="shared" si="58"/>
        <v>0</v>
      </c>
      <c r="I295" s="42">
        <f t="shared" si="66"/>
        <v>0</v>
      </c>
      <c r="J295" s="40" t="e">
        <f t="shared" si="59"/>
        <v>#DIV/0!</v>
      </c>
      <c r="K295" s="31">
        <f t="shared" si="60"/>
        <v>0</v>
      </c>
      <c r="L295" s="40">
        <f t="shared" si="55"/>
        <v>0</v>
      </c>
      <c r="M295" s="31">
        <f t="shared" si="61"/>
        <v>-112442203.40000001</v>
      </c>
      <c r="N295" s="40">
        <f t="shared" si="56"/>
        <v>0</v>
      </c>
      <c r="O295" s="31">
        <f t="shared" si="62"/>
        <v>-108651485.7</v>
      </c>
      <c r="P295" s="40" t="e">
        <f t="shared" si="57"/>
        <v>#DIV/0!</v>
      </c>
      <c r="Q295" s="31">
        <f t="shared" si="63"/>
        <v>0</v>
      </c>
      <c r="R295" s="10"/>
    </row>
    <row r="296" spans="1:18" ht="36" hidden="1" outlineLevel="3">
      <c r="A296" s="24" t="s">
        <v>387</v>
      </c>
      <c r="B296" s="25" t="s">
        <v>388</v>
      </c>
      <c r="C296" s="26"/>
      <c r="D296" s="26">
        <v>0</v>
      </c>
      <c r="E296" s="26">
        <v>3568418</v>
      </c>
      <c r="F296" s="26">
        <v>644486.15</v>
      </c>
      <c r="G296" s="26">
        <v>644486.15</v>
      </c>
      <c r="H296" s="40">
        <f t="shared" si="58"/>
        <v>0.61938633095358575</v>
      </c>
      <c r="I296" s="42">
        <f t="shared" si="66"/>
        <v>4.3346589182275057</v>
      </c>
      <c r="J296" s="40" t="e">
        <f t="shared" si="59"/>
        <v>#DIV/0!</v>
      </c>
      <c r="K296" s="31">
        <f t="shared" si="60"/>
        <v>644486.15</v>
      </c>
      <c r="L296" s="40" t="e">
        <f t="shared" si="55"/>
        <v>#DIV/0!</v>
      </c>
      <c r="M296" s="31">
        <f t="shared" si="61"/>
        <v>644486.15</v>
      </c>
      <c r="N296" s="40">
        <f t="shared" si="56"/>
        <v>18.060836762957702</v>
      </c>
      <c r="O296" s="31">
        <f t="shared" si="62"/>
        <v>-2923931.85</v>
      </c>
      <c r="P296" s="40">
        <f t="shared" si="57"/>
        <v>100</v>
      </c>
      <c r="Q296" s="31">
        <f t="shared" si="63"/>
        <v>0</v>
      </c>
      <c r="R296" s="9"/>
    </row>
    <row r="297" spans="1:18" ht="36" hidden="1" outlineLevel="4">
      <c r="A297" s="24" t="s">
        <v>389</v>
      </c>
      <c r="B297" s="25" t="s">
        <v>390</v>
      </c>
      <c r="C297" s="26"/>
      <c r="D297" s="26">
        <v>0</v>
      </c>
      <c r="E297" s="26">
        <v>3568418</v>
      </c>
      <c r="F297" s="26">
        <v>644486.15</v>
      </c>
      <c r="G297" s="26">
        <v>644486.15</v>
      </c>
      <c r="H297" s="40">
        <f t="shared" si="58"/>
        <v>0.61938633095358575</v>
      </c>
      <c r="I297" s="42">
        <f t="shared" si="66"/>
        <v>4.3346589182275057</v>
      </c>
      <c r="J297" s="40" t="e">
        <f t="shared" si="59"/>
        <v>#DIV/0!</v>
      </c>
      <c r="K297" s="31">
        <f t="shared" si="60"/>
        <v>644486.15</v>
      </c>
      <c r="L297" s="40" t="e">
        <f t="shared" si="55"/>
        <v>#DIV/0!</v>
      </c>
      <c r="M297" s="31">
        <f t="shared" si="61"/>
        <v>644486.15</v>
      </c>
      <c r="N297" s="40">
        <f t="shared" si="56"/>
        <v>18.060836762957702</v>
      </c>
      <c r="O297" s="31">
        <f t="shared" si="62"/>
        <v>-2923931.85</v>
      </c>
      <c r="P297" s="40">
        <f t="shared" si="57"/>
        <v>100</v>
      </c>
      <c r="Q297" s="31">
        <f t="shared" si="63"/>
        <v>0</v>
      </c>
      <c r="R297" s="9"/>
    </row>
    <row r="298" spans="1:18" ht="36" hidden="1" outlineLevel="7">
      <c r="A298" s="19" t="s">
        <v>389</v>
      </c>
      <c r="B298" s="22" t="s">
        <v>390</v>
      </c>
      <c r="C298" s="21"/>
      <c r="D298" s="21">
        <v>0</v>
      </c>
      <c r="E298" s="21">
        <v>3568418</v>
      </c>
      <c r="F298" s="21">
        <v>644486.15</v>
      </c>
      <c r="G298" s="21">
        <v>644486.15</v>
      </c>
      <c r="H298" s="40">
        <f t="shared" si="58"/>
        <v>0.61938633095358575</v>
      </c>
      <c r="I298" s="42">
        <f t="shared" si="66"/>
        <v>4.3346589182275057</v>
      </c>
      <c r="J298" s="40" t="e">
        <f t="shared" si="59"/>
        <v>#DIV/0!</v>
      </c>
      <c r="K298" s="31">
        <f t="shared" si="60"/>
        <v>644486.15</v>
      </c>
      <c r="L298" s="40" t="e">
        <f t="shared" si="55"/>
        <v>#DIV/0!</v>
      </c>
      <c r="M298" s="31">
        <f t="shared" si="61"/>
        <v>644486.15</v>
      </c>
      <c r="N298" s="40">
        <f t="shared" si="56"/>
        <v>18.060836762957702</v>
      </c>
      <c r="O298" s="31">
        <f t="shared" si="62"/>
        <v>-2923931.85</v>
      </c>
      <c r="P298" s="40">
        <f t="shared" si="57"/>
        <v>100</v>
      </c>
      <c r="Q298" s="31">
        <f t="shared" si="63"/>
        <v>0</v>
      </c>
      <c r="R298" s="10"/>
    </row>
    <row r="299" spans="1:18" ht="36" hidden="1" outlineLevel="3">
      <c r="A299" s="24" t="s">
        <v>391</v>
      </c>
      <c r="B299" s="25" t="s">
        <v>392</v>
      </c>
      <c r="C299" s="26"/>
      <c r="D299" s="26">
        <v>4819626.1100000003</v>
      </c>
      <c r="E299" s="26">
        <v>4819626.1100000003</v>
      </c>
      <c r="F299" s="26">
        <v>0</v>
      </c>
      <c r="G299" s="26">
        <v>0</v>
      </c>
      <c r="H299" s="40">
        <f t="shared" si="58"/>
        <v>0</v>
      </c>
      <c r="I299" s="42">
        <f t="shared" si="66"/>
        <v>0</v>
      </c>
      <c r="J299" s="40" t="e">
        <f t="shared" si="59"/>
        <v>#DIV/0!</v>
      </c>
      <c r="K299" s="31">
        <f t="shared" si="60"/>
        <v>0</v>
      </c>
      <c r="L299" s="40">
        <f t="shared" si="55"/>
        <v>0</v>
      </c>
      <c r="M299" s="31">
        <f t="shared" si="61"/>
        <v>-4819626.1100000003</v>
      </c>
      <c r="N299" s="40">
        <f t="shared" si="56"/>
        <v>0</v>
      </c>
      <c r="O299" s="31">
        <f t="shared" si="62"/>
        <v>-4819626.1100000003</v>
      </c>
      <c r="P299" s="40" t="e">
        <f t="shared" si="57"/>
        <v>#DIV/0!</v>
      </c>
      <c r="Q299" s="31">
        <f t="shared" si="63"/>
        <v>0</v>
      </c>
      <c r="R299" s="9"/>
    </row>
    <row r="300" spans="1:18" ht="48" hidden="1" outlineLevel="4">
      <c r="A300" s="24" t="s">
        <v>393</v>
      </c>
      <c r="B300" s="25" t="s">
        <v>394</v>
      </c>
      <c r="C300" s="26"/>
      <c r="D300" s="26">
        <v>4819626.1100000003</v>
      </c>
      <c r="E300" s="26">
        <v>4819626.1100000003</v>
      </c>
      <c r="F300" s="26">
        <v>0</v>
      </c>
      <c r="G300" s="26">
        <v>0</v>
      </c>
      <c r="H300" s="40">
        <f t="shared" si="58"/>
        <v>0</v>
      </c>
      <c r="I300" s="42">
        <f t="shared" si="66"/>
        <v>0</v>
      </c>
      <c r="J300" s="40" t="e">
        <f t="shared" si="59"/>
        <v>#DIV/0!</v>
      </c>
      <c r="K300" s="31">
        <f t="shared" si="60"/>
        <v>0</v>
      </c>
      <c r="L300" s="40">
        <f t="shared" si="55"/>
        <v>0</v>
      </c>
      <c r="M300" s="31">
        <f t="shared" si="61"/>
        <v>-4819626.1100000003</v>
      </c>
      <c r="N300" s="40">
        <f t="shared" si="56"/>
        <v>0</v>
      </c>
      <c r="O300" s="31">
        <f t="shared" si="62"/>
        <v>-4819626.1100000003</v>
      </c>
      <c r="P300" s="40" t="e">
        <f t="shared" si="57"/>
        <v>#DIV/0!</v>
      </c>
      <c r="Q300" s="31">
        <f t="shared" si="63"/>
        <v>0</v>
      </c>
      <c r="R300" s="9"/>
    </row>
    <row r="301" spans="1:18" ht="48" hidden="1" outlineLevel="7">
      <c r="A301" s="19" t="s">
        <v>393</v>
      </c>
      <c r="B301" s="22" t="s">
        <v>394</v>
      </c>
      <c r="C301" s="21"/>
      <c r="D301" s="21">
        <v>4819626.1100000003</v>
      </c>
      <c r="E301" s="21">
        <v>4819626.1100000003</v>
      </c>
      <c r="F301" s="21">
        <v>0</v>
      </c>
      <c r="G301" s="21">
        <v>0</v>
      </c>
      <c r="H301" s="40">
        <f t="shared" si="58"/>
        <v>0</v>
      </c>
      <c r="I301" s="42">
        <f t="shared" si="66"/>
        <v>0</v>
      </c>
      <c r="J301" s="40" t="e">
        <f t="shared" si="59"/>
        <v>#DIV/0!</v>
      </c>
      <c r="K301" s="31">
        <f t="shared" si="60"/>
        <v>0</v>
      </c>
      <c r="L301" s="40">
        <f t="shared" si="55"/>
        <v>0</v>
      </c>
      <c r="M301" s="31">
        <f t="shared" si="61"/>
        <v>-4819626.1100000003</v>
      </c>
      <c r="N301" s="40">
        <f t="shared" si="56"/>
        <v>0</v>
      </c>
      <c r="O301" s="31">
        <f t="shared" si="62"/>
        <v>-4819626.1100000003</v>
      </c>
      <c r="P301" s="40" t="e">
        <f t="shared" si="57"/>
        <v>#DIV/0!</v>
      </c>
      <c r="Q301" s="31">
        <f t="shared" si="63"/>
        <v>0</v>
      </c>
      <c r="R301" s="10"/>
    </row>
    <row r="302" spans="1:18" ht="36" hidden="1" outlineLevel="3">
      <c r="A302" s="24" t="s">
        <v>395</v>
      </c>
      <c r="B302" s="25" t="s">
        <v>396</v>
      </c>
      <c r="C302" s="26"/>
      <c r="D302" s="26">
        <v>470844.11</v>
      </c>
      <c r="E302" s="26">
        <v>470844.11</v>
      </c>
      <c r="F302" s="26">
        <v>0</v>
      </c>
      <c r="G302" s="26">
        <v>0</v>
      </c>
      <c r="H302" s="40">
        <f t="shared" si="58"/>
        <v>0</v>
      </c>
      <c r="I302" s="42">
        <f t="shared" si="66"/>
        <v>0</v>
      </c>
      <c r="J302" s="40" t="e">
        <f t="shared" si="59"/>
        <v>#DIV/0!</v>
      </c>
      <c r="K302" s="31">
        <f t="shared" si="60"/>
        <v>0</v>
      </c>
      <c r="L302" s="40">
        <f t="shared" si="55"/>
        <v>0</v>
      </c>
      <c r="M302" s="31">
        <f t="shared" si="61"/>
        <v>-470844.11</v>
      </c>
      <c r="N302" s="40">
        <f t="shared" si="56"/>
        <v>0</v>
      </c>
      <c r="O302" s="31">
        <f t="shared" si="62"/>
        <v>-470844.11</v>
      </c>
      <c r="P302" s="40" t="e">
        <f t="shared" si="57"/>
        <v>#DIV/0!</v>
      </c>
      <c r="Q302" s="31">
        <f t="shared" si="63"/>
        <v>0</v>
      </c>
      <c r="R302" s="9"/>
    </row>
    <row r="303" spans="1:18" ht="36" hidden="1" outlineLevel="4">
      <c r="A303" s="24" t="s">
        <v>397</v>
      </c>
      <c r="B303" s="25" t="s">
        <v>398</v>
      </c>
      <c r="C303" s="26"/>
      <c r="D303" s="26">
        <v>470844.11</v>
      </c>
      <c r="E303" s="26">
        <v>470844.11</v>
      </c>
      <c r="F303" s="26">
        <v>0</v>
      </c>
      <c r="G303" s="26">
        <v>0</v>
      </c>
      <c r="H303" s="40">
        <f t="shared" si="58"/>
        <v>0</v>
      </c>
      <c r="I303" s="42">
        <f t="shared" si="66"/>
        <v>0</v>
      </c>
      <c r="J303" s="40" t="e">
        <f t="shared" si="59"/>
        <v>#DIV/0!</v>
      </c>
      <c r="K303" s="31">
        <f t="shared" si="60"/>
        <v>0</v>
      </c>
      <c r="L303" s="40">
        <f t="shared" si="55"/>
        <v>0</v>
      </c>
      <c r="M303" s="31">
        <f t="shared" si="61"/>
        <v>-470844.11</v>
      </c>
      <c r="N303" s="40">
        <f t="shared" si="56"/>
        <v>0</v>
      </c>
      <c r="O303" s="31">
        <f t="shared" si="62"/>
        <v>-470844.11</v>
      </c>
      <c r="P303" s="40" t="e">
        <f t="shared" si="57"/>
        <v>#DIV/0!</v>
      </c>
      <c r="Q303" s="31">
        <f t="shared" si="63"/>
        <v>0</v>
      </c>
      <c r="R303" s="9"/>
    </row>
    <row r="304" spans="1:18" ht="36" hidden="1" outlineLevel="7">
      <c r="A304" s="19" t="s">
        <v>397</v>
      </c>
      <c r="B304" s="22" t="s">
        <v>398</v>
      </c>
      <c r="C304" s="21"/>
      <c r="D304" s="21">
        <v>470844.11</v>
      </c>
      <c r="E304" s="21">
        <v>470844.11</v>
      </c>
      <c r="F304" s="21">
        <v>0</v>
      </c>
      <c r="G304" s="21">
        <v>0</v>
      </c>
      <c r="H304" s="40">
        <f t="shared" si="58"/>
        <v>0</v>
      </c>
      <c r="I304" s="42">
        <f t="shared" si="66"/>
        <v>0</v>
      </c>
      <c r="J304" s="40" t="e">
        <f t="shared" si="59"/>
        <v>#DIV/0!</v>
      </c>
      <c r="K304" s="31">
        <f t="shared" si="60"/>
        <v>0</v>
      </c>
      <c r="L304" s="40">
        <f t="shared" si="55"/>
        <v>0</v>
      </c>
      <c r="M304" s="31">
        <f t="shared" si="61"/>
        <v>-470844.11</v>
      </c>
      <c r="N304" s="40">
        <f t="shared" si="56"/>
        <v>0</v>
      </c>
      <c r="O304" s="31">
        <f t="shared" si="62"/>
        <v>-470844.11</v>
      </c>
      <c r="P304" s="40" t="e">
        <f t="shared" si="57"/>
        <v>#DIV/0!</v>
      </c>
      <c r="Q304" s="31">
        <f t="shared" si="63"/>
        <v>0</v>
      </c>
      <c r="R304" s="10"/>
    </row>
    <row r="305" spans="1:18" hidden="1" outlineLevel="3">
      <c r="A305" s="24" t="s">
        <v>399</v>
      </c>
      <c r="B305" s="25" t="s">
        <v>400</v>
      </c>
      <c r="C305" s="26"/>
      <c r="D305" s="26">
        <v>44800883.25</v>
      </c>
      <c r="E305" s="26">
        <v>54603973.200000003</v>
      </c>
      <c r="F305" s="26">
        <v>84100</v>
      </c>
      <c r="G305" s="26">
        <v>84100</v>
      </c>
      <c r="H305" s="40">
        <f t="shared" si="58"/>
        <v>8.0824685578109887E-2</v>
      </c>
      <c r="I305" s="42">
        <f t="shared" si="66"/>
        <v>0.56563638337756872</v>
      </c>
      <c r="J305" s="40" t="e">
        <f t="shared" si="59"/>
        <v>#DIV/0!</v>
      </c>
      <c r="K305" s="31">
        <f t="shared" si="60"/>
        <v>84100</v>
      </c>
      <c r="L305" s="40">
        <f t="shared" si="55"/>
        <v>0.18771951332008618</v>
      </c>
      <c r="M305" s="31">
        <f t="shared" si="61"/>
        <v>-44716783.25</v>
      </c>
      <c r="N305" s="40">
        <f t="shared" si="56"/>
        <v>0.15401809625091531</v>
      </c>
      <c r="O305" s="31">
        <f t="shared" si="62"/>
        <v>-54519873.200000003</v>
      </c>
      <c r="P305" s="40">
        <f t="shared" si="57"/>
        <v>100</v>
      </c>
      <c r="Q305" s="31">
        <f t="shared" si="63"/>
        <v>0</v>
      </c>
      <c r="R305" s="9"/>
    </row>
    <row r="306" spans="1:18" ht="24" hidden="1" outlineLevel="4">
      <c r="A306" s="24" t="s">
        <v>401</v>
      </c>
      <c r="B306" s="25" t="s">
        <v>402</v>
      </c>
      <c r="C306" s="26"/>
      <c r="D306" s="26">
        <v>44800883.25</v>
      </c>
      <c r="E306" s="26">
        <v>54603973.200000003</v>
      </c>
      <c r="F306" s="26">
        <v>84100</v>
      </c>
      <c r="G306" s="26">
        <v>84100</v>
      </c>
      <c r="H306" s="40">
        <f t="shared" si="58"/>
        <v>8.0824685578109887E-2</v>
      </c>
      <c r="I306" s="42">
        <f t="shared" si="66"/>
        <v>0.56563638337756872</v>
      </c>
      <c r="J306" s="40" t="e">
        <f t="shared" si="59"/>
        <v>#DIV/0!</v>
      </c>
      <c r="K306" s="31">
        <f t="shared" si="60"/>
        <v>84100</v>
      </c>
      <c r="L306" s="40">
        <f t="shared" si="55"/>
        <v>0.18771951332008618</v>
      </c>
      <c r="M306" s="31">
        <f t="shared" si="61"/>
        <v>-44716783.25</v>
      </c>
      <c r="N306" s="40">
        <f t="shared" si="56"/>
        <v>0.15401809625091531</v>
      </c>
      <c r="O306" s="31">
        <f t="shared" si="62"/>
        <v>-54519873.200000003</v>
      </c>
      <c r="P306" s="40">
        <f t="shared" si="57"/>
        <v>100</v>
      </c>
      <c r="Q306" s="31">
        <f t="shared" si="63"/>
        <v>0</v>
      </c>
      <c r="R306" s="9"/>
    </row>
    <row r="307" spans="1:18" ht="24" hidden="1" outlineLevel="7">
      <c r="A307" s="19" t="s">
        <v>401</v>
      </c>
      <c r="B307" s="22" t="s">
        <v>402</v>
      </c>
      <c r="C307" s="21"/>
      <c r="D307" s="21">
        <v>44800883.25</v>
      </c>
      <c r="E307" s="21">
        <v>54603973.200000003</v>
      </c>
      <c r="F307" s="21">
        <v>84100</v>
      </c>
      <c r="G307" s="21">
        <v>84100</v>
      </c>
      <c r="H307" s="40">
        <f t="shared" si="58"/>
        <v>8.0824685578109887E-2</v>
      </c>
      <c r="I307" s="42">
        <f t="shared" si="66"/>
        <v>0.56563638337756872</v>
      </c>
      <c r="J307" s="40" t="e">
        <f t="shared" si="59"/>
        <v>#DIV/0!</v>
      </c>
      <c r="K307" s="31">
        <f t="shared" si="60"/>
        <v>84100</v>
      </c>
      <c r="L307" s="40">
        <f t="shared" si="55"/>
        <v>0.18771951332008618</v>
      </c>
      <c r="M307" s="31">
        <f t="shared" si="61"/>
        <v>-44716783.25</v>
      </c>
      <c r="N307" s="40">
        <f t="shared" si="56"/>
        <v>0.15401809625091531</v>
      </c>
      <c r="O307" s="31">
        <f t="shared" si="62"/>
        <v>-54519873.200000003</v>
      </c>
      <c r="P307" s="40">
        <f t="shared" si="57"/>
        <v>100</v>
      </c>
      <c r="Q307" s="31">
        <f t="shared" si="63"/>
        <v>0</v>
      </c>
      <c r="R307" s="10"/>
    </row>
    <row r="308" spans="1:18" ht="24" outlineLevel="2" collapsed="1">
      <c r="A308" s="24" t="s">
        <v>403</v>
      </c>
      <c r="B308" s="25" t="s">
        <v>404</v>
      </c>
      <c r="C308" s="26">
        <v>33836277</v>
      </c>
      <c r="D308" s="26">
        <v>145863196</v>
      </c>
      <c r="E308" s="26">
        <v>146980311</v>
      </c>
      <c r="F308" s="26">
        <v>39049552.520000003</v>
      </c>
      <c r="G308" s="26">
        <v>39049552.520000003</v>
      </c>
      <c r="H308" s="40">
        <f t="shared" si="58"/>
        <v>37.528749160462411</v>
      </c>
      <c r="I308" s="42" t="s">
        <v>468</v>
      </c>
      <c r="J308" s="40">
        <f t="shared" si="59"/>
        <v>115.40735560239091</v>
      </c>
      <c r="K308" s="31">
        <f t="shared" si="60"/>
        <v>5213275.5200000033</v>
      </c>
      <c r="L308" s="40">
        <f t="shared" si="55"/>
        <v>26.771353974720256</v>
      </c>
      <c r="M308" s="31">
        <f t="shared" si="61"/>
        <v>-106813643.47999999</v>
      </c>
      <c r="N308" s="40">
        <f t="shared" si="56"/>
        <v>26.567879911480119</v>
      </c>
      <c r="O308" s="31">
        <f t="shared" si="62"/>
        <v>-107930758.47999999</v>
      </c>
      <c r="P308" s="40">
        <f t="shared" si="57"/>
        <v>100</v>
      </c>
      <c r="Q308" s="31">
        <f t="shared" si="63"/>
        <v>0</v>
      </c>
      <c r="R308" s="9"/>
    </row>
    <row r="309" spans="1:18" ht="36" hidden="1" outlineLevel="3">
      <c r="A309" s="24" t="s">
        <v>405</v>
      </c>
      <c r="B309" s="25" t="s">
        <v>406</v>
      </c>
      <c r="C309" s="26"/>
      <c r="D309" s="26">
        <v>138033000</v>
      </c>
      <c r="E309" s="26">
        <v>138760113</v>
      </c>
      <c r="F309" s="26">
        <v>33383521</v>
      </c>
      <c r="G309" s="26">
        <v>33383521</v>
      </c>
      <c r="H309" s="40">
        <f t="shared" si="58"/>
        <v>32.083383927648377</v>
      </c>
      <c r="I309" s="42">
        <f t="shared" si="66"/>
        <v>224.52953725147577</v>
      </c>
      <c r="J309" s="40" t="e">
        <f t="shared" si="59"/>
        <v>#DIV/0!</v>
      </c>
      <c r="K309" s="31">
        <f t="shared" si="60"/>
        <v>33383521</v>
      </c>
      <c r="L309" s="40">
        <f t="shared" si="55"/>
        <v>24.185173835242296</v>
      </c>
      <c r="M309" s="31">
        <f t="shared" si="61"/>
        <v>-104649479</v>
      </c>
      <c r="N309" s="40">
        <f t="shared" si="56"/>
        <v>24.058441780023628</v>
      </c>
      <c r="O309" s="31">
        <f t="shared" si="62"/>
        <v>-105376592</v>
      </c>
      <c r="P309" s="40">
        <f t="shared" si="57"/>
        <v>100</v>
      </c>
      <c r="Q309" s="31">
        <f t="shared" si="63"/>
        <v>0</v>
      </c>
      <c r="R309" s="9"/>
    </row>
    <row r="310" spans="1:18" ht="48" hidden="1" outlineLevel="4">
      <c r="A310" s="24" t="s">
        <v>407</v>
      </c>
      <c r="B310" s="25" t="s">
        <v>408</v>
      </c>
      <c r="C310" s="26"/>
      <c r="D310" s="26">
        <v>138033000</v>
      </c>
      <c r="E310" s="26">
        <v>138760113</v>
      </c>
      <c r="F310" s="26">
        <v>33383521</v>
      </c>
      <c r="G310" s="26">
        <v>33383521</v>
      </c>
      <c r="H310" s="40">
        <f t="shared" si="58"/>
        <v>32.083383927648377</v>
      </c>
      <c r="I310" s="42">
        <f t="shared" si="66"/>
        <v>224.52953725147577</v>
      </c>
      <c r="J310" s="40" t="e">
        <f t="shared" si="59"/>
        <v>#DIV/0!</v>
      </c>
      <c r="K310" s="31">
        <f t="shared" si="60"/>
        <v>33383521</v>
      </c>
      <c r="L310" s="40">
        <f t="shared" si="55"/>
        <v>24.185173835242296</v>
      </c>
      <c r="M310" s="31">
        <f t="shared" si="61"/>
        <v>-104649479</v>
      </c>
      <c r="N310" s="40">
        <f t="shared" si="56"/>
        <v>24.058441780023628</v>
      </c>
      <c r="O310" s="31">
        <f t="shared" si="62"/>
        <v>-105376592</v>
      </c>
      <c r="P310" s="40">
        <f t="shared" si="57"/>
        <v>100</v>
      </c>
      <c r="Q310" s="31">
        <f t="shared" si="63"/>
        <v>0</v>
      </c>
      <c r="R310" s="9"/>
    </row>
    <row r="311" spans="1:18" ht="48" hidden="1" outlineLevel="7">
      <c r="A311" s="19" t="s">
        <v>407</v>
      </c>
      <c r="B311" s="22" t="s">
        <v>408</v>
      </c>
      <c r="C311" s="21"/>
      <c r="D311" s="21">
        <v>138033000</v>
      </c>
      <c r="E311" s="21">
        <v>138760113</v>
      </c>
      <c r="F311" s="21">
        <v>33383521</v>
      </c>
      <c r="G311" s="21">
        <v>33383521</v>
      </c>
      <c r="H311" s="40">
        <f t="shared" si="58"/>
        <v>32.083383927648377</v>
      </c>
      <c r="I311" s="42">
        <f t="shared" si="66"/>
        <v>224.52953725147577</v>
      </c>
      <c r="J311" s="40" t="e">
        <f t="shared" si="59"/>
        <v>#DIV/0!</v>
      </c>
      <c r="K311" s="31">
        <f t="shared" si="60"/>
        <v>33383521</v>
      </c>
      <c r="L311" s="40">
        <f t="shared" si="55"/>
        <v>24.185173835242296</v>
      </c>
      <c r="M311" s="31">
        <f t="shared" si="61"/>
        <v>-104649479</v>
      </c>
      <c r="N311" s="40">
        <f t="shared" si="56"/>
        <v>24.058441780023628</v>
      </c>
      <c r="O311" s="31">
        <f t="shared" si="62"/>
        <v>-105376592</v>
      </c>
      <c r="P311" s="40">
        <f t="shared" si="57"/>
        <v>100</v>
      </c>
      <c r="Q311" s="31">
        <f t="shared" si="63"/>
        <v>0</v>
      </c>
      <c r="R311" s="10"/>
    </row>
    <row r="312" spans="1:18" ht="72" hidden="1" outlineLevel="3">
      <c r="A312" s="24" t="s">
        <v>409</v>
      </c>
      <c r="B312" s="25" t="s">
        <v>410</v>
      </c>
      <c r="C312" s="26"/>
      <c r="D312" s="26">
        <v>6124272</v>
      </c>
      <c r="E312" s="26">
        <v>6124272</v>
      </c>
      <c r="F312" s="26">
        <v>0</v>
      </c>
      <c r="G312" s="26">
        <v>0</v>
      </c>
      <c r="H312" s="40">
        <f t="shared" si="58"/>
        <v>0</v>
      </c>
      <c r="I312" s="42">
        <f t="shared" si="66"/>
        <v>0</v>
      </c>
      <c r="J312" s="40" t="e">
        <f t="shared" si="59"/>
        <v>#DIV/0!</v>
      </c>
      <c r="K312" s="31">
        <f t="shared" si="60"/>
        <v>0</v>
      </c>
      <c r="L312" s="40">
        <f t="shared" si="55"/>
        <v>0</v>
      </c>
      <c r="M312" s="31">
        <f t="shared" si="61"/>
        <v>-6124272</v>
      </c>
      <c r="N312" s="40">
        <f t="shared" si="56"/>
        <v>0</v>
      </c>
      <c r="O312" s="31">
        <f t="shared" si="62"/>
        <v>-6124272</v>
      </c>
      <c r="P312" s="40" t="e">
        <f t="shared" si="57"/>
        <v>#DIV/0!</v>
      </c>
      <c r="Q312" s="31">
        <f t="shared" si="63"/>
        <v>0</v>
      </c>
      <c r="R312" s="9"/>
    </row>
    <row r="313" spans="1:18" ht="72" hidden="1" outlineLevel="4">
      <c r="A313" s="24" t="s">
        <v>411</v>
      </c>
      <c r="B313" s="25" t="s">
        <v>412</v>
      </c>
      <c r="C313" s="26"/>
      <c r="D313" s="26">
        <v>6124272</v>
      </c>
      <c r="E313" s="26">
        <v>6124272</v>
      </c>
      <c r="F313" s="26">
        <v>0</v>
      </c>
      <c r="G313" s="26">
        <v>0</v>
      </c>
      <c r="H313" s="40">
        <f t="shared" si="58"/>
        <v>0</v>
      </c>
      <c r="I313" s="42">
        <f t="shared" si="66"/>
        <v>0</v>
      </c>
      <c r="J313" s="40" t="e">
        <f t="shared" si="59"/>
        <v>#DIV/0!</v>
      </c>
      <c r="K313" s="31">
        <f t="shared" si="60"/>
        <v>0</v>
      </c>
      <c r="L313" s="40">
        <f t="shared" si="55"/>
        <v>0</v>
      </c>
      <c r="M313" s="31">
        <f t="shared" si="61"/>
        <v>-6124272</v>
      </c>
      <c r="N313" s="40">
        <f t="shared" si="56"/>
        <v>0</v>
      </c>
      <c r="O313" s="31">
        <f t="shared" si="62"/>
        <v>-6124272</v>
      </c>
      <c r="P313" s="40" t="e">
        <f t="shared" si="57"/>
        <v>#DIV/0!</v>
      </c>
      <c r="Q313" s="31">
        <f t="shared" si="63"/>
        <v>0</v>
      </c>
      <c r="R313" s="9"/>
    </row>
    <row r="314" spans="1:18" ht="72" hidden="1" outlineLevel="7">
      <c r="A314" s="19" t="s">
        <v>411</v>
      </c>
      <c r="B314" s="22" t="s">
        <v>412</v>
      </c>
      <c r="C314" s="21"/>
      <c r="D314" s="21">
        <v>6124272</v>
      </c>
      <c r="E314" s="21">
        <v>6124272</v>
      </c>
      <c r="F314" s="21">
        <v>0</v>
      </c>
      <c r="G314" s="21">
        <v>0</v>
      </c>
      <c r="H314" s="40">
        <f t="shared" si="58"/>
        <v>0</v>
      </c>
      <c r="I314" s="42">
        <f t="shared" si="66"/>
        <v>0</v>
      </c>
      <c r="J314" s="40" t="e">
        <f t="shared" si="59"/>
        <v>#DIV/0!</v>
      </c>
      <c r="K314" s="31">
        <f t="shared" si="60"/>
        <v>0</v>
      </c>
      <c r="L314" s="40">
        <f t="shared" si="55"/>
        <v>0</v>
      </c>
      <c r="M314" s="31">
        <f t="shared" si="61"/>
        <v>-6124272</v>
      </c>
      <c r="N314" s="40">
        <f t="shared" si="56"/>
        <v>0</v>
      </c>
      <c r="O314" s="31">
        <f t="shared" si="62"/>
        <v>-6124272</v>
      </c>
      <c r="P314" s="40" t="e">
        <f t="shared" si="57"/>
        <v>#DIV/0!</v>
      </c>
      <c r="Q314" s="31">
        <f t="shared" si="63"/>
        <v>0</v>
      </c>
      <c r="R314" s="10"/>
    </row>
    <row r="315" spans="1:18" ht="48" hidden="1" outlineLevel="3">
      <c r="A315" s="24" t="s">
        <v>413</v>
      </c>
      <c r="B315" s="25" t="s">
        <v>414</v>
      </c>
      <c r="C315" s="26"/>
      <c r="D315" s="26">
        <v>476000</v>
      </c>
      <c r="E315" s="26">
        <v>476000</v>
      </c>
      <c r="F315" s="26">
        <v>119000</v>
      </c>
      <c r="G315" s="26">
        <v>119000</v>
      </c>
      <c r="H315" s="40">
        <f t="shared" si="58"/>
        <v>0.11436548851123754</v>
      </c>
      <c r="I315" s="42">
        <f t="shared" si="66"/>
        <v>0.80036539383984162</v>
      </c>
      <c r="J315" s="40" t="e">
        <f t="shared" si="59"/>
        <v>#DIV/0!</v>
      </c>
      <c r="K315" s="31">
        <f t="shared" si="60"/>
        <v>119000</v>
      </c>
      <c r="L315" s="40">
        <f t="shared" si="55"/>
        <v>25</v>
      </c>
      <c r="M315" s="31">
        <f t="shared" si="61"/>
        <v>-357000</v>
      </c>
      <c r="N315" s="40">
        <f t="shared" si="56"/>
        <v>25</v>
      </c>
      <c r="O315" s="31">
        <f t="shared" si="62"/>
        <v>-357000</v>
      </c>
      <c r="P315" s="40">
        <f t="shared" si="57"/>
        <v>100</v>
      </c>
      <c r="Q315" s="31">
        <f t="shared" si="63"/>
        <v>0</v>
      </c>
      <c r="R315" s="9"/>
    </row>
    <row r="316" spans="1:18" ht="60" hidden="1" outlineLevel="4">
      <c r="A316" s="24" t="s">
        <v>415</v>
      </c>
      <c r="B316" s="25" t="s">
        <v>416</v>
      </c>
      <c r="C316" s="26"/>
      <c r="D316" s="26">
        <v>476000</v>
      </c>
      <c r="E316" s="26">
        <v>476000</v>
      </c>
      <c r="F316" s="26">
        <v>119000</v>
      </c>
      <c r="G316" s="26">
        <v>119000</v>
      </c>
      <c r="H316" s="40">
        <f t="shared" si="58"/>
        <v>0.11436548851123754</v>
      </c>
      <c r="I316" s="42">
        <f t="shared" si="66"/>
        <v>0.80036539383984162</v>
      </c>
      <c r="J316" s="40" t="e">
        <f t="shared" si="59"/>
        <v>#DIV/0!</v>
      </c>
      <c r="K316" s="31">
        <f t="shared" si="60"/>
        <v>119000</v>
      </c>
      <c r="L316" s="40">
        <f t="shared" si="55"/>
        <v>25</v>
      </c>
      <c r="M316" s="31">
        <f t="shared" si="61"/>
        <v>-357000</v>
      </c>
      <c r="N316" s="40">
        <f t="shared" si="56"/>
        <v>25</v>
      </c>
      <c r="O316" s="31">
        <f t="shared" si="62"/>
        <v>-357000</v>
      </c>
      <c r="P316" s="40">
        <f t="shared" si="57"/>
        <v>100</v>
      </c>
      <c r="Q316" s="31">
        <f t="shared" si="63"/>
        <v>0</v>
      </c>
      <c r="R316" s="9"/>
    </row>
    <row r="317" spans="1:18" ht="60" hidden="1" outlineLevel="7">
      <c r="A317" s="19" t="s">
        <v>415</v>
      </c>
      <c r="B317" s="22" t="s">
        <v>416</v>
      </c>
      <c r="C317" s="21"/>
      <c r="D317" s="21">
        <v>476000</v>
      </c>
      <c r="E317" s="21">
        <v>476000</v>
      </c>
      <c r="F317" s="21">
        <v>119000</v>
      </c>
      <c r="G317" s="21">
        <v>119000</v>
      </c>
      <c r="H317" s="40">
        <f t="shared" si="58"/>
        <v>0.11436548851123754</v>
      </c>
      <c r="I317" s="42">
        <f t="shared" si="66"/>
        <v>0.80036539383984162</v>
      </c>
      <c r="J317" s="40" t="e">
        <f t="shared" si="59"/>
        <v>#DIV/0!</v>
      </c>
      <c r="K317" s="31">
        <f t="shared" si="60"/>
        <v>119000</v>
      </c>
      <c r="L317" s="40">
        <f t="shared" si="55"/>
        <v>25</v>
      </c>
      <c r="M317" s="31">
        <f t="shared" si="61"/>
        <v>-357000</v>
      </c>
      <c r="N317" s="40">
        <f t="shared" si="56"/>
        <v>25</v>
      </c>
      <c r="O317" s="31">
        <f t="shared" si="62"/>
        <v>-357000</v>
      </c>
      <c r="P317" s="40">
        <f t="shared" si="57"/>
        <v>100</v>
      </c>
      <c r="Q317" s="31">
        <f t="shared" si="63"/>
        <v>0</v>
      </c>
      <c r="R317" s="10"/>
    </row>
    <row r="318" spans="1:18" ht="72" hidden="1" outlineLevel="3">
      <c r="A318" s="24" t="s">
        <v>417</v>
      </c>
      <c r="B318" s="25" t="s">
        <v>418</v>
      </c>
      <c r="C318" s="26"/>
      <c r="D318" s="26">
        <v>36300</v>
      </c>
      <c r="E318" s="26">
        <v>36300</v>
      </c>
      <c r="F318" s="26">
        <v>24756</v>
      </c>
      <c r="G318" s="26">
        <v>24756</v>
      </c>
      <c r="H318" s="40">
        <f t="shared" si="58"/>
        <v>2.3791865828438626E-2</v>
      </c>
      <c r="I318" s="42">
        <f t="shared" si="66"/>
        <v>0.16650290495713543</v>
      </c>
      <c r="J318" s="40" t="e">
        <f t="shared" si="59"/>
        <v>#DIV/0!</v>
      </c>
      <c r="K318" s="31">
        <f t="shared" si="60"/>
        <v>24756</v>
      </c>
      <c r="L318" s="40">
        <f t="shared" si="55"/>
        <v>68.198347107438025</v>
      </c>
      <c r="M318" s="31">
        <f t="shared" si="61"/>
        <v>-11544</v>
      </c>
      <c r="N318" s="40">
        <f t="shared" si="56"/>
        <v>68.198347107438025</v>
      </c>
      <c r="O318" s="31">
        <f t="shared" si="62"/>
        <v>-11544</v>
      </c>
      <c r="P318" s="40">
        <f t="shared" si="57"/>
        <v>100</v>
      </c>
      <c r="Q318" s="31">
        <f t="shared" si="63"/>
        <v>0</v>
      </c>
      <c r="R318" s="9"/>
    </row>
    <row r="319" spans="1:18" ht="72" hidden="1" outlineLevel="4">
      <c r="A319" s="24" t="s">
        <v>419</v>
      </c>
      <c r="B319" s="25" t="s">
        <v>420</v>
      </c>
      <c r="C319" s="26"/>
      <c r="D319" s="26">
        <v>36300</v>
      </c>
      <c r="E319" s="26">
        <v>36300</v>
      </c>
      <c r="F319" s="26">
        <v>24756</v>
      </c>
      <c r="G319" s="26">
        <v>24756</v>
      </c>
      <c r="H319" s="40">
        <f t="shared" si="58"/>
        <v>2.3791865828438626E-2</v>
      </c>
      <c r="I319" s="42">
        <f t="shared" si="66"/>
        <v>0.16650290495713543</v>
      </c>
      <c r="J319" s="40" t="e">
        <f t="shared" si="59"/>
        <v>#DIV/0!</v>
      </c>
      <c r="K319" s="31">
        <f t="shared" si="60"/>
        <v>24756</v>
      </c>
      <c r="L319" s="40">
        <f t="shared" si="55"/>
        <v>68.198347107438025</v>
      </c>
      <c r="M319" s="31">
        <f t="shared" si="61"/>
        <v>-11544</v>
      </c>
      <c r="N319" s="40">
        <f t="shared" si="56"/>
        <v>68.198347107438025</v>
      </c>
      <c r="O319" s="31">
        <f t="shared" si="62"/>
        <v>-11544</v>
      </c>
      <c r="P319" s="40">
        <f t="shared" si="57"/>
        <v>100</v>
      </c>
      <c r="Q319" s="31">
        <f t="shared" si="63"/>
        <v>0</v>
      </c>
      <c r="R319" s="9"/>
    </row>
    <row r="320" spans="1:18" ht="72" hidden="1" outlineLevel="7">
      <c r="A320" s="19" t="s">
        <v>419</v>
      </c>
      <c r="B320" s="22" t="s">
        <v>420</v>
      </c>
      <c r="C320" s="21"/>
      <c r="D320" s="21">
        <v>36300</v>
      </c>
      <c r="E320" s="21">
        <v>36300</v>
      </c>
      <c r="F320" s="21">
        <v>24756</v>
      </c>
      <c r="G320" s="21">
        <v>24756</v>
      </c>
      <c r="H320" s="40">
        <f t="shared" si="58"/>
        <v>2.3791865828438626E-2</v>
      </c>
      <c r="I320" s="42">
        <f t="shared" si="66"/>
        <v>0.16650290495713543</v>
      </c>
      <c r="J320" s="40" t="e">
        <f t="shared" si="59"/>
        <v>#DIV/0!</v>
      </c>
      <c r="K320" s="31">
        <f t="shared" si="60"/>
        <v>24756</v>
      </c>
      <c r="L320" s="40">
        <f t="shared" si="55"/>
        <v>68.198347107438025</v>
      </c>
      <c r="M320" s="31">
        <f t="shared" si="61"/>
        <v>-11544</v>
      </c>
      <c r="N320" s="40">
        <f t="shared" si="56"/>
        <v>68.198347107438025</v>
      </c>
      <c r="O320" s="31">
        <f t="shared" si="62"/>
        <v>-11544</v>
      </c>
      <c r="P320" s="40">
        <f t="shared" si="57"/>
        <v>100</v>
      </c>
      <c r="Q320" s="31">
        <f t="shared" si="63"/>
        <v>0</v>
      </c>
      <c r="R320" s="10"/>
    </row>
    <row r="321" spans="1:18" ht="36" hidden="1" outlineLevel="3">
      <c r="A321" s="24" t="s">
        <v>421</v>
      </c>
      <c r="B321" s="25" t="s">
        <v>422</v>
      </c>
      <c r="C321" s="26"/>
      <c r="D321" s="26">
        <v>1238600</v>
      </c>
      <c r="E321" s="26">
        <v>1238600</v>
      </c>
      <c r="F321" s="26">
        <v>305500</v>
      </c>
      <c r="G321" s="26">
        <v>305500</v>
      </c>
      <c r="H321" s="40">
        <f t="shared" si="58"/>
        <v>0.29360215748052998</v>
      </c>
      <c r="I321" s="42">
        <f t="shared" si="66"/>
        <v>2.0547195614963996</v>
      </c>
      <c r="J321" s="40" t="e">
        <f t="shared" si="59"/>
        <v>#DIV/0!</v>
      </c>
      <c r="K321" s="31">
        <f t="shared" si="60"/>
        <v>305500</v>
      </c>
      <c r="L321" s="40">
        <f t="shared" si="55"/>
        <v>24.664944291942515</v>
      </c>
      <c r="M321" s="31">
        <f t="shared" si="61"/>
        <v>-933100</v>
      </c>
      <c r="N321" s="40">
        <f t="shared" si="56"/>
        <v>24.664944291942515</v>
      </c>
      <c r="O321" s="31">
        <f t="shared" si="62"/>
        <v>-933100</v>
      </c>
      <c r="P321" s="40">
        <f t="shared" si="57"/>
        <v>100</v>
      </c>
      <c r="Q321" s="31">
        <f t="shared" si="63"/>
        <v>0</v>
      </c>
      <c r="R321" s="9"/>
    </row>
    <row r="322" spans="1:18" ht="48" hidden="1" outlineLevel="4">
      <c r="A322" s="24" t="s">
        <v>423</v>
      </c>
      <c r="B322" s="25" t="s">
        <v>424</v>
      </c>
      <c r="C322" s="26"/>
      <c r="D322" s="26">
        <v>1238600</v>
      </c>
      <c r="E322" s="26">
        <v>1238600</v>
      </c>
      <c r="F322" s="26">
        <v>305500</v>
      </c>
      <c r="G322" s="26">
        <v>305500</v>
      </c>
      <c r="H322" s="40">
        <f t="shared" si="58"/>
        <v>0.29360215748052998</v>
      </c>
      <c r="I322" s="42">
        <f t="shared" si="66"/>
        <v>2.0547195614963996</v>
      </c>
      <c r="J322" s="40" t="e">
        <f t="shared" si="59"/>
        <v>#DIV/0!</v>
      </c>
      <c r="K322" s="31">
        <f t="shared" si="60"/>
        <v>305500</v>
      </c>
      <c r="L322" s="40">
        <f t="shared" si="55"/>
        <v>24.664944291942515</v>
      </c>
      <c r="M322" s="31">
        <f t="shared" si="61"/>
        <v>-933100</v>
      </c>
      <c r="N322" s="40">
        <f t="shared" si="56"/>
        <v>24.664944291942515</v>
      </c>
      <c r="O322" s="31">
        <f t="shared" si="62"/>
        <v>-933100</v>
      </c>
      <c r="P322" s="40">
        <f t="shared" si="57"/>
        <v>100</v>
      </c>
      <c r="Q322" s="31">
        <f t="shared" si="63"/>
        <v>0</v>
      </c>
      <c r="R322" s="9"/>
    </row>
    <row r="323" spans="1:18" ht="48" hidden="1" outlineLevel="7">
      <c r="A323" s="19" t="s">
        <v>423</v>
      </c>
      <c r="B323" s="22" t="s">
        <v>424</v>
      </c>
      <c r="C323" s="21"/>
      <c r="D323" s="21">
        <v>1238600</v>
      </c>
      <c r="E323" s="21">
        <v>1238600</v>
      </c>
      <c r="F323" s="21">
        <v>305500</v>
      </c>
      <c r="G323" s="21">
        <v>305500</v>
      </c>
      <c r="H323" s="40">
        <f t="shared" si="58"/>
        <v>0.29360215748052998</v>
      </c>
      <c r="I323" s="42">
        <f t="shared" si="66"/>
        <v>2.0547195614963996</v>
      </c>
      <c r="J323" s="40" t="e">
        <f t="shared" si="59"/>
        <v>#DIV/0!</v>
      </c>
      <c r="K323" s="31">
        <f t="shared" si="60"/>
        <v>305500</v>
      </c>
      <c r="L323" s="40">
        <f t="shared" si="55"/>
        <v>24.664944291942515</v>
      </c>
      <c r="M323" s="31">
        <f t="shared" si="61"/>
        <v>-933100</v>
      </c>
      <c r="N323" s="40">
        <f t="shared" si="56"/>
        <v>24.664944291942515</v>
      </c>
      <c r="O323" s="31">
        <f t="shared" si="62"/>
        <v>-933100</v>
      </c>
      <c r="P323" s="40">
        <f t="shared" si="57"/>
        <v>100</v>
      </c>
      <c r="Q323" s="31">
        <f t="shared" si="63"/>
        <v>0</v>
      </c>
      <c r="R323" s="10"/>
    </row>
    <row r="324" spans="1:18" hidden="1" outlineLevel="3">
      <c r="A324" s="24" t="s">
        <v>425</v>
      </c>
      <c r="B324" s="25" t="s">
        <v>426</v>
      </c>
      <c r="C324" s="26"/>
      <c r="D324" s="26">
        <v>18168.240000000002</v>
      </c>
      <c r="E324" s="26">
        <v>18168.240000000002</v>
      </c>
      <c r="F324" s="26">
        <v>3500</v>
      </c>
      <c r="G324" s="26">
        <v>3500</v>
      </c>
      <c r="H324" s="40">
        <f t="shared" si="58"/>
        <v>3.3636908385658096E-3</v>
      </c>
      <c r="I324" s="42">
        <f t="shared" si="66"/>
        <v>2.3540158642348277E-2</v>
      </c>
      <c r="J324" s="40" t="e">
        <f t="shared" si="59"/>
        <v>#DIV/0!</v>
      </c>
      <c r="K324" s="31">
        <f t="shared" si="60"/>
        <v>3500</v>
      </c>
      <c r="L324" s="40">
        <f t="shared" si="55"/>
        <v>19.264386643945699</v>
      </c>
      <c r="M324" s="31">
        <f t="shared" si="61"/>
        <v>-14668.240000000002</v>
      </c>
      <c r="N324" s="40">
        <f t="shared" si="56"/>
        <v>19.264386643945699</v>
      </c>
      <c r="O324" s="31">
        <f t="shared" si="62"/>
        <v>-14668.240000000002</v>
      </c>
      <c r="P324" s="40">
        <f t="shared" si="57"/>
        <v>100</v>
      </c>
      <c r="Q324" s="31">
        <f t="shared" si="63"/>
        <v>0</v>
      </c>
      <c r="R324" s="9"/>
    </row>
    <row r="325" spans="1:18" ht="24" hidden="1" outlineLevel="4">
      <c r="A325" s="24" t="s">
        <v>427</v>
      </c>
      <c r="B325" s="25" t="s">
        <v>428</v>
      </c>
      <c r="C325" s="26"/>
      <c r="D325" s="26">
        <v>18168.240000000002</v>
      </c>
      <c r="E325" s="26">
        <v>18168.240000000002</v>
      </c>
      <c r="F325" s="26">
        <v>3500</v>
      </c>
      <c r="G325" s="26">
        <v>3500</v>
      </c>
      <c r="H325" s="40">
        <f t="shared" si="58"/>
        <v>3.3636908385658096E-3</v>
      </c>
      <c r="I325" s="42">
        <f t="shared" si="66"/>
        <v>2.3540158642348277E-2</v>
      </c>
      <c r="J325" s="40" t="e">
        <f t="shared" si="59"/>
        <v>#DIV/0!</v>
      </c>
      <c r="K325" s="31">
        <f t="shared" si="60"/>
        <v>3500</v>
      </c>
      <c r="L325" s="40">
        <f t="shared" si="55"/>
        <v>19.264386643945699</v>
      </c>
      <c r="M325" s="31">
        <f t="shared" si="61"/>
        <v>-14668.240000000002</v>
      </c>
      <c r="N325" s="40">
        <f t="shared" si="56"/>
        <v>19.264386643945699</v>
      </c>
      <c r="O325" s="31">
        <f t="shared" si="62"/>
        <v>-14668.240000000002</v>
      </c>
      <c r="P325" s="40">
        <f t="shared" si="57"/>
        <v>100</v>
      </c>
      <c r="Q325" s="31">
        <f t="shared" si="63"/>
        <v>0</v>
      </c>
      <c r="R325" s="9"/>
    </row>
    <row r="326" spans="1:18" ht="24" hidden="1" outlineLevel="7">
      <c r="A326" s="19" t="s">
        <v>427</v>
      </c>
      <c r="B326" s="22" t="s">
        <v>428</v>
      </c>
      <c r="C326" s="21"/>
      <c r="D326" s="21">
        <v>18168.240000000002</v>
      </c>
      <c r="E326" s="21">
        <v>18168.240000000002</v>
      </c>
      <c r="F326" s="21">
        <v>3500</v>
      </c>
      <c r="G326" s="21">
        <v>3500</v>
      </c>
      <c r="H326" s="40">
        <f t="shared" si="58"/>
        <v>3.3636908385658096E-3</v>
      </c>
      <c r="I326" s="42">
        <f t="shared" si="66"/>
        <v>2.3540158642348277E-2</v>
      </c>
      <c r="J326" s="40" t="e">
        <f t="shared" si="59"/>
        <v>#DIV/0!</v>
      </c>
      <c r="K326" s="31">
        <f t="shared" si="60"/>
        <v>3500</v>
      </c>
      <c r="L326" s="40">
        <f t="shared" ref="L326:L339" si="69">G326/D326*100</f>
        <v>19.264386643945699</v>
      </c>
      <c r="M326" s="31">
        <f t="shared" si="61"/>
        <v>-14668.240000000002</v>
      </c>
      <c r="N326" s="40">
        <f t="shared" ref="N326:N339" si="70">G326/E326*100</f>
        <v>19.264386643945699</v>
      </c>
      <c r="O326" s="31">
        <f t="shared" si="62"/>
        <v>-14668.240000000002</v>
      </c>
      <c r="P326" s="40">
        <f t="shared" ref="P326:P339" si="71">G326/F326*100</f>
        <v>100</v>
      </c>
      <c r="Q326" s="31">
        <f t="shared" si="63"/>
        <v>0</v>
      </c>
      <c r="R326" s="10"/>
    </row>
    <row r="327" spans="1:18" outlineLevel="2" collapsed="1">
      <c r="A327" s="24" t="s">
        <v>429</v>
      </c>
      <c r="B327" s="25" t="s">
        <v>430</v>
      </c>
      <c r="C327" s="26">
        <v>5359917.0999999996</v>
      </c>
      <c r="D327" s="26">
        <v>26334621.829999998</v>
      </c>
      <c r="E327" s="26">
        <v>26137423.32</v>
      </c>
      <c r="F327" s="26">
        <v>4717699.47</v>
      </c>
      <c r="G327" s="26">
        <v>4717699.47</v>
      </c>
      <c r="H327" s="40">
        <f t="shared" ref="H327:H340" si="72">G327/G$7*100</f>
        <v>4.533966424670222</v>
      </c>
      <c r="I327" s="42" t="s">
        <v>468</v>
      </c>
      <c r="J327" s="40">
        <f t="shared" ref="J327:J340" si="73">G327/C327*100</f>
        <v>88.018142482091747</v>
      </c>
      <c r="K327" s="31">
        <f t="shared" ref="K327:K340" si="74">G327-C327</f>
        <v>-642217.62999999989</v>
      </c>
      <c r="L327" s="40">
        <f t="shared" si="69"/>
        <v>17.914437885056959</v>
      </c>
      <c r="M327" s="31">
        <f t="shared" ref="M327:M340" si="75">G327-D327</f>
        <v>-21616922.359999999</v>
      </c>
      <c r="N327" s="40">
        <f t="shared" si="70"/>
        <v>18.049596596578365</v>
      </c>
      <c r="O327" s="31">
        <f t="shared" ref="O327:O340" si="76">G327-E327</f>
        <v>-21419723.850000001</v>
      </c>
      <c r="P327" s="40">
        <f t="shared" si="71"/>
        <v>100</v>
      </c>
      <c r="Q327" s="31">
        <f t="shared" ref="Q327:Q340" si="77">G327-F327</f>
        <v>0</v>
      </c>
      <c r="R327" s="9"/>
    </row>
    <row r="328" spans="1:18" ht="84" hidden="1" outlineLevel="3">
      <c r="A328" s="24" t="s">
        <v>431</v>
      </c>
      <c r="B328" s="25" t="s">
        <v>432</v>
      </c>
      <c r="C328" s="26"/>
      <c r="D328" s="26">
        <v>8804100</v>
      </c>
      <c r="E328" s="26">
        <v>8804100</v>
      </c>
      <c r="F328" s="26">
        <v>2216500</v>
      </c>
      <c r="G328" s="26">
        <v>2216500</v>
      </c>
      <c r="H328" s="40">
        <f t="shared" si="72"/>
        <v>2.1301773553374619</v>
      </c>
      <c r="I328" s="42">
        <f t="shared" si="66"/>
        <v>14.907646180218562</v>
      </c>
      <c r="J328" s="40" t="e">
        <f t="shared" si="73"/>
        <v>#DIV/0!</v>
      </c>
      <c r="K328" s="31">
        <f t="shared" si="74"/>
        <v>2216500</v>
      </c>
      <c r="L328" s="40">
        <f t="shared" si="69"/>
        <v>25.175770379709455</v>
      </c>
      <c r="M328" s="31">
        <f t="shared" si="75"/>
        <v>-6587600</v>
      </c>
      <c r="N328" s="40">
        <f t="shared" si="70"/>
        <v>25.175770379709455</v>
      </c>
      <c r="O328" s="31">
        <f t="shared" si="76"/>
        <v>-6587600</v>
      </c>
      <c r="P328" s="40">
        <f t="shared" si="71"/>
        <v>100</v>
      </c>
      <c r="Q328" s="31">
        <f t="shared" si="77"/>
        <v>0</v>
      </c>
      <c r="R328" s="9"/>
    </row>
    <row r="329" spans="1:18" ht="96" hidden="1" outlineLevel="4">
      <c r="A329" s="24" t="s">
        <v>433</v>
      </c>
      <c r="B329" s="25" t="s">
        <v>434</v>
      </c>
      <c r="C329" s="26"/>
      <c r="D329" s="26">
        <v>8804100</v>
      </c>
      <c r="E329" s="26">
        <v>8804100</v>
      </c>
      <c r="F329" s="26">
        <v>2216500</v>
      </c>
      <c r="G329" s="26">
        <v>2216500</v>
      </c>
      <c r="H329" s="40">
        <f t="shared" si="72"/>
        <v>2.1301773553374619</v>
      </c>
      <c r="I329" s="42">
        <f t="shared" ref="I329:I339" si="78">G329/G$8*100</f>
        <v>14.907646180218562</v>
      </c>
      <c r="J329" s="40" t="e">
        <f t="shared" si="73"/>
        <v>#DIV/0!</v>
      </c>
      <c r="K329" s="31">
        <f t="shared" si="74"/>
        <v>2216500</v>
      </c>
      <c r="L329" s="40">
        <f t="shared" si="69"/>
        <v>25.175770379709455</v>
      </c>
      <c r="M329" s="31">
        <f t="shared" si="75"/>
        <v>-6587600</v>
      </c>
      <c r="N329" s="40">
        <f t="shared" si="70"/>
        <v>25.175770379709455</v>
      </c>
      <c r="O329" s="31">
        <f t="shared" si="76"/>
        <v>-6587600</v>
      </c>
      <c r="P329" s="40">
        <f t="shared" si="71"/>
        <v>100</v>
      </c>
      <c r="Q329" s="31">
        <f t="shared" si="77"/>
        <v>0</v>
      </c>
      <c r="R329" s="9"/>
    </row>
    <row r="330" spans="1:18" ht="96" hidden="1" outlineLevel="7">
      <c r="A330" s="19" t="s">
        <v>433</v>
      </c>
      <c r="B330" s="22" t="s">
        <v>434</v>
      </c>
      <c r="C330" s="21"/>
      <c r="D330" s="21">
        <v>8804100</v>
      </c>
      <c r="E330" s="21">
        <v>8804100</v>
      </c>
      <c r="F330" s="21">
        <v>2216500</v>
      </c>
      <c r="G330" s="21">
        <v>2216500</v>
      </c>
      <c r="H330" s="40">
        <f t="shared" si="72"/>
        <v>2.1301773553374619</v>
      </c>
      <c r="I330" s="42">
        <f t="shared" si="78"/>
        <v>14.907646180218562</v>
      </c>
      <c r="J330" s="40" t="e">
        <f t="shared" si="73"/>
        <v>#DIV/0!</v>
      </c>
      <c r="K330" s="31">
        <f t="shared" si="74"/>
        <v>2216500</v>
      </c>
      <c r="L330" s="40">
        <f t="shared" si="69"/>
        <v>25.175770379709455</v>
      </c>
      <c r="M330" s="31">
        <f t="shared" si="75"/>
        <v>-6587600</v>
      </c>
      <c r="N330" s="40">
        <f t="shared" si="70"/>
        <v>25.175770379709455</v>
      </c>
      <c r="O330" s="31">
        <f t="shared" si="76"/>
        <v>-6587600</v>
      </c>
      <c r="P330" s="40">
        <f t="shared" si="71"/>
        <v>100</v>
      </c>
      <c r="Q330" s="31">
        <f t="shared" si="77"/>
        <v>0</v>
      </c>
      <c r="R330" s="10"/>
    </row>
    <row r="331" spans="1:18" ht="24" hidden="1" outlineLevel="3">
      <c r="A331" s="24" t="s">
        <v>435</v>
      </c>
      <c r="B331" s="25" t="s">
        <v>436</v>
      </c>
      <c r="C331" s="26"/>
      <c r="D331" s="26">
        <v>16355347.27</v>
      </c>
      <c r="E331" s="26">
        <v>28934642.370000001</v>
      </c>
      <c r="F331" s="26">
        <v>3143417.1</v>
      </c>
      <c r="G331" s="26">
        <v>3143417.1</v>
      </c>
      <c r="H331" s="40">
        <f t="shared" si="72"/>
        <v>3.020995228874602</v>
      </c>
      <c r="I331" s="42">
        <f t="shared" si="78"/>
        <v>21.141867775162961</v>
      </c>
      <c r="J331" s="40" t="e">
        <f t="shared" si="73"/>
        <v>#DIV/0!</v>
      </c>
      <c r="K331" s="31">
        <f t="shared" si="74"/>
        <v>3143417.1</v>
      </c>
      <c r="L331" s="40">
        <f t="shared" si="69"/>
        <v>19.219506917874206</v>
      </c>
      <c r="M331" s="31">
        <f t="shared" si="75"/>
        <v>-13211930.17</v>
      </c>
      <c r="N331" s="40">
        <f t="shared" si="70"/>
        <v>10.863853300150534</v>
      </c>
      <c r="O331" s="31">
        <f t="shared" si="76"/>
        <v>-25791225.27</v>
      </c>
      <c r="P331" s="40">
        <f t="shared" si="71"/>
        <v>100</v>
      </c>
      <c r="Q331" s="31">
        <f t="shared" si="77"/>
        <v>0</v>
      </c>
      <c r="R331" s="9"/>
    </row>
    <row r="332" spans="1:18" ht="36" hidden="1" outlineLevel="4">
      <c r="A332" s="24" t="s">
        <v>437</v>
      </c>
      <c r="B332" s="25" t="s">
        <v>438</v>
      </c>
      <c r="C332" s="26"/>
      <c r="D332" s="26">
        <v>16355347.27</v>
      </c>
      <c r="E332" s="26">
        <v>28934642.370000001</v>
      </c>
      <c r="F332" s="26">
        <v>3143417.1</v>
      </c>
      <c r="G332" s="26">
        <v>3143417.1</v>
      </c>
      <c r="H332" s="40">
        <f t="shared" si="72"/>
        <v>3.020995228874602</v>
      </c>
      <c r="I332" s="42">
        <f t="shared" si="78"/>
        <v>21.141867775162961</v>
      </c>
      <c r="J332" s="40" t="e">
        <f t="shared" si="73"/>
        <v>#DIV/0!</v>
      </c>
      <c r="K332" s="31">
        <f t="shared" si="74"/>
        <v>3143417.1</v>
      </c>
      <c r="L332" s="40">
        <f t="shared" si="69"/>
        <v>19.219506917874206</v>
      </c>
      <c r="M332" s="31">
        <f t="shared" si="75"/>
        <v>-13211930.17</v>
      </c>
      <c r="N332" s="40">
        <f t="shared" si="70"/>
        <v>10.863853300150534</v>
      </c>
      <c r="O332" s="31">
        <f t="shared" si="76"/>
        <v>-25791225.27</v>
      </c>
      <c r="P332" s="40">
        <f t="shared" si="71"/>
        <v>100</v>
      </c>
      <c r="Q332" s="31">
        <f t="shared" si="77"/>
        <v>0</v>
      </c>
      <c r="R332" s="9"/>
    </row>
    <row r="333" spans="1:18" ht="36" hidden="1" outlineLevel="7">
      <c r="A333" s="19" t="s">
        <v>437</v>
      </c>
      <c r="B333" s="22" t="s">
        <v>438</v>
      </c>
      <c r="C333" s="21"/>
      <c r="D333" s="21">
        <v>16355347.27</v>
      </c>
      <c r="E333" s="21">
        <v>28934642.370000001</v>
      </c>
      <c r="F333" s="21">
        <v>3143417.1</v>
      </c>
      <c r="G333" s="21">
        <v>3143417.1</v>
      </c>
      <c r="H333" s="40">
        <f t="shared" si="72"/>
        <v>3.020995228874602</v>
      </c>
      <c r="I333" s="42">
        <f t="shared" si="78"/>
        <v>21.141867775162961</v>
      </c>
      <c r="J333" s="40" t="e">
        <f t="shared" si="73"/>
        <v>#DIV/0!</v>
      </c>
      <c r="K333" s="31">
        <f t="shared" si="74"/>
        <v>3143417.1</v>
      </c>
      <c r="L333" s="40">
        <f t="shared" si="69"/>
        <v>19.219506917874206</v>
      </c>
      <c r="M333" s="31">
        <f t="shared" si="75"/>
        <v>-13211930.17</v>
      </c>
      <c r="N333" s="40">
        <f t="shared" si="70"/>
        <v>10.863853300150534</v>
      </c>
      <c r="O333" s="31">
        <f t="shared" si="76"/>
        <v>-25791225.27</v>
      </c>
      <c r="P333" s="40">
        <f t="shared" si="71"/>
        <v>100</v>
      </c>
      <c r="Q333" s="31">
        <f t="shared" si="77"/>
        <v>0</v>
      </c>
      <c r="R333" s="10"/>
    </row>
    <row r="334" spans="1:18" ht="108" outlineLevel="1" collapsed="1">
      <c r="A334" s="24" t="s">
        <v>439</v>
      </c>
      <c r="B334" s="25" t="s">
        <v>440</v>
      </c>
      <c r="C334" s="26">
        <v>4973536.96</v>
      </c>
      <c r="D334" s="26">
        <v>0</v>
      </c>
      <c r="E334" s="26">
        <v>0</v>
      </c>
      <c r="F334" s="26">
        <v>0</v>
      </c>
      <c r="G334" s="26">
        <v>4007718.04</v>
      </c>
      <c r="H334" s="40">
        <f t="shared" si="72"/>
        <v>3.8516355584865498</v>
      </c>
      <c r="I334" s="42" t="s">
        <v>468</v>
      </c>
      <c r="J334" s="40">
        <f t="shared" si="73"/>
        <v>80.580843617577131</v>
      </c>
      <c r="K334" s="31">
        <f t="shared" si="74"/>
        <v>-965818.91999999993</v>
      </c>
      <c r="L334" s="40">
        <v>0</v>
      </c>
      <c r="M334" s="31">
        <f t="shared" si="75"/>
        <v>4007718.04</v>
      </c>
      <c r="N334" s="40">
        <v>0</v>
      </c>
      <c r="O334" s="31">
        <f t="shared" si="76"/>
        <v>4007718.04</v>
      </c>
      <c r="P334" s="40">
        <v>0</v>
      </c>
      <c r="Q334" s="31">
        <f t="shared" si="77"/>
        <v>4007718.04</v>
      </c>
      <c r="R334" s="9"/>
    </row>
    <row r="335" spans="1:18" ht="108" hidden="1" outlineLevel="2">
      <c r="A335" s="24" t="s">
        <v>441</v>
      </c>
      <c r="B335" s="27" t="s">
        <v>442</v>
      </c>
      <c r="C335" s="26"/>
      <c r="D335" s="26">
        <v>0</v>
      </c>
      <c r="E335" s="26">
        <v>0</v>
      </c>
      <c r="F335" s="26">
        <v>0</v>
      </c>
      <c r="G335" s="26">
        <v>4973536.96</v>
      </c>
      <c r="H335" s="40">
        <f t="shared" si="72"/>
        <v>4.7798402021772706</v>
      </c>
      <c r="I335" s="42">
        <f t="shared" si="78"/>
        <v>33.45081401485217</v>
      </c>
      <c r="J335" s="40" t="e">
        <f t="shared" si="73"/>
        <v>#DIV/0!</v>
      </c>
      <c r="K335" s="31">
        <f t="shared" si="74"/>
        <v>4973536.96</v>
      </c>
      <c r="L335" s="40" t="e">
        <f t="shared" si="69"/>
        <v>#DIV/0!</v>
      </c>
      <c r="M335" s="31">
        <f t="shared" si="75"/>
        <v>4973536.96</v>
      </c>
      <c r="N335" s="40" t="e">
        <f t="shared" si="70"/>
        <v>#DIV/0!</v>
      </c>
      <c r="O335" s="31">
        <f t="shared" si="76"/>
        <v>4973536.96</v>
      </c>
      <c r="P335" s="40" t="e">
        <f t="shared" si="71"/>
        <v>#DIV/0!</v>
      </c>
      <c r="Q335" s="31">
        <f t="shared" si="77"/>
        <v>4973536.96</v>
      </c>
      <c r="R335" s="9"/>
    </row>
    <row r="336" spans="1:18" ht="108" hidden="1" outlineLevel="3">
      <c r="A336" s="24" t="s">
        <v>443</v>
      </c>
      <c r="B336" s="27" t="s">
        <v>444</v>
      </c>
      <c r="C336" s="26"/>
      <c r="D336" s="26">
        <v>0</v>
      </c>
      <c r="E336" s="26">
        <v>0</v>
      </c>
      <c r="F336" s="26">
        <v>0</v>
      </c>
      <c r="G336" s="26">
        <v>4973536.96</v>
      </c>
      <c r="H336" s="40">
        <f t="shared" si="72"/>
        <v>4.7798402021772706</v>
      </c>
      <c r="I336" s="42">
        <f t="shared" si="78"/>
        <v>33.45081401485217</v>
      </c>
      <c r="J336" s="40" t="e">
        <f t="shared" si="73"/>
        <v>#DIV/0!</v>
      </c>
      <c r="K336" s="31">
        <f t="shared" si="74"/>
        <v>4973536.96</v>
      </c>
      <c r="L336" s="40" t="e">
        <f t="shared" si="69"/>
        <v>#DIV/0!</v>
      </c>
      <c r="M336" s="31">
        <f t="shared" si="75"/>
        <v>4973536.96</v>
      </c>
      <c r="N336" s="40" t="e">
        <f t="shared" si="70"/>
        <v>#DIV/0!</v>
      </c>
      <c r="O336" s="31">
        <f t="shared" si="76"/>
        <v>4973536.96</v>
      </c>
      <c r="P336" s="40" t="e">
        <f t="shared" si="71"/>
        <v>#DIV/0!</v>
      </c>
      <c r="Q336" s="31">
        <f t="shared" si="77"/>
        <v>4973536.96</v>
      </c>
      <c r="R336" s="9"/>
    </row>
    <row r="337" spans="1:18" ht="36" hidden="1" outlineLevel="4">
      <c r="A337" s="24" t="s">
        <v>445</v>
      </c>
      <c r="B337" s="25" t="s">
        <v>446</v>
      </c>
      <c r="C337" s="26"/>
      <c r="D337" s="26">
        <v>0</v>
      </c>
      <c r="E337" s="26">
        <v>0</v>
      </c>
      <c r="F337" s="26">
        <v>0</v>
      </c>
      <c r="G337" s="26">
        <v>4973536.96</v>
      </c>
      <c r="H337" s="40">
        <f t="shared" si="72"/>
        <v>4.7798402021772706</v>
      </c>
      <c r="I337" s="42">
        <f t="shared" si="78"/>
        <v>33.45081401485217</v>
      </c>
      <c r="J337" s="40" t="e">
        <f t="shared" si="73"/>
        <v>#DIV/0!</v>
      </c>
      <c r="K337" s="31">
        <f t="shared" si="74"/>
        <v>4973536.96</v>
      </c>
      <c r="L337" s="40" t="e">
        <f t="shared" si="69"/>
        <v>#DIV/0!</v>
      </c>
      <c r="M337" s="31">
        <f t="shared" si="75"/>
        <v>4973536.96</v>
      </c>
      <c r="N337" s="40" t="e">
        <f t="shared" si="70"/>
        <v>#DIV/0!</v>
      </c>
      <c r="O337" s="31">
        <f t="shared" si="76"/>
        <v>4973536.96</v>
      </c>
      <c r="P337" s="40" t="e">
        <f t="shared" si="71"/>
        <v>#DIV/0!</v>
      </c>
      <c r="Q337" s="31">
        <f t="shared" si="77"/>
        <v>4973536.96</v>
      </c>
      <c r="R337" s="9"/>
    </row>
    <row r="338" spans="1:18" ht="48" hidden="1" outlineLevel="5">
      <c r="A338" s="24" t="s">
        <v>447</v>
      </c>
      <c r="B338" s="25" t="s">
        <v>448</v>
      </c>
      <c r="C338" s="26"/>
      <c r="D338" s="26">
        <v>0</v>
      </c>
      <c r="E338" s="26">
        <v>0</v>
      </c>
      <c r="F338" s="26">
        <v>0</v>
      </c>
      <c r="G338" s="26">
        <v>4973536.96</v>
      </c>
      <c r="H338" s="40">
        <f t="shared" si="72"/>
        <v>4.7798402021772706</v>
      </c>
      <c r="I338" s="42">
        <f t="shared" si="78"/>
        <v>33.45081401485217</v>
      </c>
      <c r="J338" s="40" t="e">
        <f t="shared" si="73"/>
        <v>#DIV/0!</v>
      </c>
      <c r="K338" s="31">
        <f t="shared" si="74"/>
        <v>4973536.96</v>
      </c>
      <c r="L338" s="40" t="e">
        <f t="shared" si="69"/>
        <v>#DIV/0!</v>
      </c>
      <c r="M338" s="31">
        <f t="shared" si="75"/>
        <v>4973536.96</v>
      </c>
      <c r="N338" s="40" t="e">
        <f t="shared" si="70"/>
        <v>#DIV/0!</v>
      </c>
      <c r="O338" s="31">
        <f t="shared" si="76"/>
        <v>4973536.96</v>
      </c>
      <c r="P338" s="40" t="e">
        <f t="shared" si="71"/>
        <v>#DIV/0!</v>
      </c>
      <c r="Q338" s="31">
        <f t="shared" si="77"/>
        <v>4973536.96</v>
      </c>
      <c r="R338" s="9"/>
    </row>
    <row r="339" spans="1:18" ht="48" hidden="1" outlineLevel="7">
      <c r="A339" s="19" t="s">
        <v>447</v>
      </c>
      <c r="B339" s="22" t="s">
        <v>448</v>
      </c>
      <c r="C339" s="21"/>
      <c r="D339" s="21">
        <v>0</v>
      </c>
      <c r="E339" s="21">
        <v>0</v>
      </c>
      <c r="F339" s="21">
        <v>0</v>
      </c>
      <c r="G339" s="21">
        <v>4973536.96</v>
      </c>
      <c r="H339" s="40">
        <f t="shared" si="72"/>
        <v>4.7798402021772706</v>
      </c>
      <c r="I339" s="42">
        <f t="shared" si="78"/>
        <v>33.45081401485217</v>
      </c>
      <c r="J339" s="40" t="e">
        <f t="shared" si="73"/>
        <v>#DIV/0!</v>
      </c>
      <c r="K339" s="31">
        <f t="shared" si="74"/>
        <v>4973536.96</v>
      </c>
      <c r="L339" s="40" t="e">
        <f t="shared" si="69"/>
        <v>#DIV/0!</v>
      </c>
      <c r="M339" s="31">
        <f t="shared" si="75"/>
        <v>4973536.96</v>
      </c>
      <c r="N339" s="40" t="e">
        <f t="shared" si="70"/>
        <v>#DIV/0!</v>
      </c>
      <c r="O339" s="31">
        <f t="shared" si="76"/>
        <v>4973536.96</v>
      </c>
      <c r="P339" s="40" t="e">
        <f t="shared" si="71"/>
        <v>#DIV/0!</v>
      </c>
      <c r="Q339" s="31">
        <f t="shared" si="77"/>
        <v>4973536.96</v>
      </c>
      <c r="R339" s="10"/>
    </row>
    <row r="340" spans="1:18" ht="72" outlineLevel="1" collapsed="1">
      <c r="A340" s="24" t="s">
        <v>449</v>
      </c>
      <c r="B340" s="25" t="s">
        <v>450</v>
      </c>
      <c r="C340" s="26">
        <v>-17024259.199999999</v>
      </c>
      <c r="D340" s="26">
        <v>0</v>
      </c>
      <c r="E340" s="26">
        <v>0</v>
      </c>
      <c r="F340" s="26">
        <v>0</v>
      </c>
      <c r="G340" s="26">
        <v>-5276492.84</v>
      </c>
      <c r="H340" s="40">
        <f t="shared" si="72"/>
        <v>-5.0709973216188828</v>
      </c>
      <c r="I340" s="42" t="s">
        <v>468</v>
      </c>
      <c r="J340" s="40">
        <f t="shared" si="73"/>
        <v>30.993964424601806</v>
      </c>
      <c r="K340" s="31">
        <f t="shared" si="74"/>
        <v>11747766.359999999</v>
      </c>
      <c r="L340" s="40">
        <v>0</v>
      </c>
      <c r="M340" s="31">
        <f t="shared" si="75"/>
        <v>-5276492.84</v>
      </c>
      <c r="N340" s="40">
        <v>0</v>
      </c>
      <c r="O340" s="31">
        <f t="shared" si="76"/>
        <v>-5276492.84</v>
      </c>
      <c r="P340" s="40">
        <v>0</v>
      </c>
      <c r="Q340" s="31">
        <f t="shared" si="77"/>
        <v>-5276492.84</v>
      </c>
      <c r="R340" s="9"/>
    </row>
    <row r="341" spans="1:18" ht="51" hidden="1" outlineLevel="2">
      <c r="A341" s="2" t="s">
        <v>451</v>
      </c>
      <c r="B341" s="3" t="s">
        <v>452</v>
      </c>
      <c r="C341" s="3"/>
      <c r="D341" s="4">
        <v>0</v>
      </c>
      <c r="E341" s="4">
        <v>0</v>
      </c>
      <c r="F341" s="4">
        <v>0</v>
      </c>
      <c r="G341" s="4">
        <v>-17024259.199999999</v>
      </c>
      <c r="H341" s="4"/>
      <c r="I341" s="4"/>
      <c r="J341" s="4"/>
      <c r="K341" s="15">
        <f t="shared" ref="K341:K343" si="79">G341-C341</f>
        <v>-17024259.199999999</v>
      </c>
      <c r="L341" s="4"/>
      <c r="M341" s="4"/>
      <c r="N341" s="4"/>
      <c r="O341" s="4"/>
      <c r="P341" s="38" t="e">
        <f>G341/F341*100</f>
        <v>#DIV/0!</v>
      </c>
      <c r="Q341" s="15">
        <f t="shared" ref="Q341:Q343" si="80">G341-F341</f>
        <v>-17024259.199999999</v>
      </c>
      <c r="R341" s="9"/>
    </row>
    <row r="342" spans="1:18" ht="63.75" hidden="1" outlineLevel="3">
      <c r="A342" s="2" t="s">
        <v>453</v>
      </c>
      <c r="B342" s="3" t="s">
        <v>454</v>
      </c>
      <c r="C342" s="3"/>
      <c r="D342" s="4">
        <v>0</v>
      </c>
      <c r="E342" s="4">
        <v>0</v>
      </c>
      <c r="F342" s="4">
        <v>0</v>
      </c>
      <c r="G342" s="4">
        <v>-17024259.199999999</v>
      </c>
      <c r="H342" s="4"/>
      <c r="I342" s="4"/>
      <c r="J342" s="4"/>
      <c r="K342" s="15">
        <f t="shared" si="79"/>
        <v>-17024259.199999999</v>
      </c>
      <c r="L342" s="4"/>
      <c r="M342" s="4"/>
      <c r="N342" s="4"/>
      <c r="O342" s="4"/>
      <c r="P342" s="38" t="e">
        <f>G342/F342*100</f>
        <v>#DIV/0!</v>
      </c>
      <c r="Q342" s="15">
        <f t="shared" si="80"/>
        <v>-17024259.199999999</v>
      </c>
      <c r="R342" s="9"/>
    </row>
    <row r="343" spans="1:18" ht="63.75" hidden="1" outlineLevel="7">
      <c r="A343" s="5" t="s">
        <v>453</v>
      </c>
      <c r="B343" s="6" t="s">
        <v>454</v>
      </c>
      <c r="C343" s="6"/>
      <c r="D343" s="7">
        <v>0</v>
      </c>
      <c r="E343" s="7">
        <v>0</v>
      </c>
      <c r="F343" s="7">
        <v>0</v>
      </c>
      <c r="G343" s="7">
        <v>-17024259.199999999</v>
      </c>
      <c r="H343" s="7"/>
      <c r="I343" s="7"/>
      <c r="J343" s="7"/>
      <c r="K343" s="15">
        <f t="shared" si="79"/>
        <v>-17024259.199999999</v>
      </c>
      <c r="L343" s="7"/>
      <c r="M343" s="7"/>
      <c r="N343" s="7"/>
      <c r="O343" s="7"/>
      <c r="P343" s="38" t="e">
        <f>G343/F343*100</f>
        <v>#DIV/0!</v>
      </c>
      <c r="Q343" s="15">
        <f t="shared" si="80"/>
        <v>-17024259.199999999</v>
      </c>
      <c r="R343" s="10"/>
    </row>
  </sheetData>
  <mergeCells count="7">
    <mergeCell ref="L5:M5"/>
    <mergeCell ref="N5:O5"/>
    <mergeCell ref="P5:Q5"/>
    <mergeCell ref="A2:Q2"/>
    <mergeCell ref="A1:G1"/>
    <mergeCell ref="A3:G3"/>
    <mergeCell ref="J5:K5"/>
  </mergeCells>
  <pageMargins left="0.35433070866141736" right="0.35433070866141736" top="0.39370078740157483" bottom="0.39370078740157483" header="0" footer="0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ksv</cp:lastModifiedBy>
  <cp:lastPrinted>2023-04-17T10:35:23Z</cp:lastPrinted>
  <dcterms:created xsi:type="dcterms:W3CDTF">2022-04-06T05:02:07Z</dcterms:created>
  <dcterms:modified xsi:type="dcterms:W3CDTF">2023-04-17T10:52:11Z</dcterms:modified>
</cp:coreProperties>
</file>