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ДЧБ!$H$258</definedName>
    <definedName name="SIGN" localSheetId="0">ДЧБ!#REF!</definedName>
    <definedName name="_xlnm.Print_Titles" localSheetId="0">ДЧБ!$9:$11</definedName>
    <definedName name="_xlnm.Print_Area" localSheetId="0">ДЧБ!$A$1:$G$253</definedName>
  </definedNames>
  <calcPr calcId="125725"/>
</workbook>
</file>

<file path=xl/calcChain.xml><?xml version="1.0" encoding="utf-8"?>
<calcChain xmlns="http://schemas.openxmlformats.org/spreadsheetml/2006/main">
  <c r="G183" i="1"/>
  <c r="G16" l="1"/>
  <c r="G17"/>
  <c r="G18"/>
  <c r="G19"/>
  <c r="G20"/>
  <c r="G24"/>
  <c r="G26"/>
  <c r="G28"/>
  <c r="G30"/>
  <c r="G33"/>
  <c r="G35"/>
  <c r="G37"/>
  <c r="G40"/>
  <c r="G42"/>
  <c r="G43"/>
  <c r="G46"/>
  <c r="G48"/>
  <c r="G51"/>
  <c r="G55"/>
  <c r="G57"/>
  <c r="G59"/>
  <c r="G61"/>
  <c r="G66"/>
  <c r="G72"/>
  <c r="G75"/>
  <c r="G76"/>
  <c r="G80"/>
  <c r="G83"/>
  <c r="G85"/>
  <c r="G89"/>
  <c r="G92"/>
  <c r="G94"/>
  <c r="G97"/>
  <c r="G101"/>
  <c r="G103"/>
  <c r="G105"/>
  <c r="G106"/>
  <c r="G108"/>
  <c r="G110"/>
  <c r="G112"/>
  <c r="G114"/>
  <c r="G116"/>
  <c r="G118"/>
  <c r="G120"/>
  <c r="G122"/>
  <c r="G125"/>
  <c r="G127"/>
  <c r="G132"/>
  <c r="G134"/>
  <c r="G137"/>
  <c r="G141"/>
  <c r="G142"/>
  <c r="G143"/>
  <c r="G144"/>
  <c r="G145"/>
  <c r="G146"/>
  <c r="G151"/>
  <c r="G153"/>
  <c r="G155"/>
  <c r="G157"/>
  <c r="G161"/>
  <c r="G164"/>
  <c r="G166"/>
  <c r="G169"/>
  <c r="G170"/>
  <c r="G173"/>
  <c r="G178"/>
  <c r="G179"/>
  <c r="G180"/>
  <c r="G181"/>
  <c r="G182"/>
  <c r="G184"/>
  <c r="G185"/>
  <c r="G186"/>
  <c r="G188"/>
  <c r="G189"/>
  <c r="G190"/>
  <c r="G191"/>
  <c r="G192"/>
  <c r="G193"/>
  <c r="G194"/>
  <c r="G195"/>
  <c r="G196"/>
  <c r="G197"/>
  <c r="G198"/>
  <c r="G199"/>
  <c r="G203"/>
  <c r="G204"/>
  <c r="G205"/>
  <c r="G206"/>
  <c r="G207"/>
  <c r="G208"/>
  <c r="G209"/>
  <c r="G210"/>
  <c r="G211"/>
  <c r="G212"/>
  <c r="G213"/>
  <c r="G214"/>
  <c r="G215"/>
  <c r="G217"/>
  <c r="G219"/>
  <c r="G221"/>
  <c r="G223"/>
  <c r="G226"/>
  <c r="G229"/>
  <c r="G231"/>
  <c r="G234"/>
  <c r="G235"/>
  <c r="G236"/>
  <c r="G237"/>
  <c r="G238"/>
  <c r="G239"/>
  <c r="G240"/>
  <c r="G241"/>
  <c r="G242"/>
  <c r="G245"/>
  <c r="D129"/>
  <c r="E129"/>
  <c r="F129"/>
  <c r="C129"/>
  <c r="F107"/>
  <c r="D15"/>
  <c r="E15"/>
  <c r="F15"/>
  <c r="C15"/>
  <c r="E163"/>
  <c r="D233"/>
  <c r="E233"/>
  <c r="F233"/>
  <c r="C233"/>
  <c r="D228"/>
  <c r="E228"/>
  <c r="F228"/>
  <c r="G228" s="1"/>
  <c r="C228"/>
  <c r="D216"/>
  <c r="E216"/>
  <c r="F216"/>
  <c r="E202"/>
  <c r="G202" s="1"/>
  <c r="F202"/>
  <c r="D202"/>
  <c r="E176"/>
  <c r="D176"/>
  <c r="D175" s="1"/>
  <c r="F176"/>
  <c r="F175" s="1"/>
  <c r="D165"/>
  <c r="E165"/>
  <c r="F165"/>
  <c r="C165"/>
  <c r="F154"/>
  <c r="D154"/>
  <c r="E154"/>
  <c r="C154"/>
  <c r="D107"/>
  <c r="C175"/>
  <c r="D163"/>
  <c r="F163"/>
  <c r="D113"/>
  <c r="E113"/>
  <c r="G113" s="1"/>
  <c r="D244"/>
  <c r="D243" s="1"/>
  <c r="E244"/>
  <c r="E243" s="1"/>
  <c r="F244"/>
  <c r="F243" s="1"/>
  <c r="G243" s="1"/>
  <c r="C244"/>
  <c r="C243" s="1"/>
  <c r="G216" l="1"/>
  <c r="G154"/>
  <c r="G15"/>
  <c r="G176"/>
  <c r="E175"/>
  <c r="G163"/>
  <c r="G244"/>
  <c r="G165"/>
  <c r="G233"/>
  <c r="G187"/>
  <c r="G175" l="1"/>
  <c r="D252"/>
  <c r="D251" s="1"/>
  <c r="E252"/>
  <c r="E251" s="1"/>
  <c r="F252"/>
  <c r="F251" s="1"/>
  <c r="C252"/>
  <c r="C251" s="1"/>
  <c r="D249"/>
  <c r="D248" s="1"/>
  <c r="D247" s="1"/>
  <c r="D246" s="1"/>
  <c r="E249"/>
  <c r="E248" s="1"/>
  <c r="E247" s="1"/>
  <c r="E246" s="1"/>
  <c r="F249"/>
  <c r="F248" s="1"/>
  <c r="F247" s="1"/>
  <c r="F246" s="1"/>
  <c r="C249"/>
  <c r="C248" s="1"/>
  <c r="C247" s="1"/>
  <c r="C246" s="1"/>
  <c r="D232"/>
  <c r="F232"/>
  <c r="C232"/>
  <c r="D230"/>
  <c r="E230"/>
  <c r="F230"/>
  <c r="C230"/>
  <c r="D224"/>
  <c r="D225"/>
  <c r="E225"/>
  <c r="E224" s="1"/>
  <c r="F225"/>
  <c r="C225"/>
  <c r="C224" s="1"/>
  <c r="D222"/>
  <c r="E222"/>
  <c r="F222"/>
  <c r="C222"/>
  <c r="D220"/>
  <c r="E220"/>
  <c r="F220"/>
  <c r="C220"/>
  <c r="D218"/>
  <c r="E218"/>
  <c r="F218"/>
  <c r="C218"/>
  <c r="C216"/>
  <c r="D201"/>
  <c r="E201"/>
  <c r="C202"/>
  <c r="C201" s="1"/>
  <c r="C174"/>
  <c r="D172"/>
  <c r="D171" s="1"/>
  <c r="E172"/>
  <c r="E171" s="1"/>
  <c r="F172"/>
  <c r="G172" s="1"/>
  <c r="C172"/>
  <c r="C171" s="1"/>
  <c r="D168"/>
  <c r="D167" s="1"/>
  <c r="E168"/>
  <c r="E167" s="1"/>
  <c r="F168"/>
  <c r="C168"/>
  <c r="C167" s="1"/>
  <c r="C163"/>
  <c r="D160"/>
  <c r="D159" s="1"/>
  <c r="E160"/>
  <c r="E159" s="1"/>
  <c r="F160"/>
  <c r="C160"/>
  <c r="C159" s="1"/>
  <c r="D150"/>
  <c r="E150"/>
  <c r="F150"/>
  <c r="C150"/>
  <c r="D152"/>
  <c r="E152"/>
  <c r="F152"/>
  <c r="C152"/>
  <c r="D156"/>
  <c r="E156"/>
  <c r="F156"/>
  <c r="C156"/>
  <c r="E139"/>
  <c r="E138" s="1"/>
  <c r="F139"/>
  <c r="G139" s="1"/>
  <c r="D139"/>
  <c r="D138" s="1"/>
  <c r="C139"/>
  <c r="C138" s="1"/>
  <c r="D136"/>
  <c r="E136"/>
  <c r="F136"/>
  <c r="C136"/>
  <c r="D133"/>
  <c r="E133"/>
  <c r="F133"/>
  <c r="C133"/>
  <c r="D131"/>
  <c r="D128" s="1"/>
  <c r="E131"/>
  <c r="E128" s="1"/>
  <c r="F131"/>
  <c r="C131"/>
  <c r="C128" s="1"/>
  <c r="D126"/>
  <c r="E126"/>
  <c r="F126"/>
  <c r="C126"/>
  <c r="D124"/>
  <c r="E124"/>
  <c r="F124"/>
  <c r="C124"/>
  <c r="D121"/>
  <c r="E121"/>
  <c r="F121"/>
  <c r="C121"/>
  <c r="D119"/>
  <c r="E119"/>
  <c r="F119"/>
  <c r="C119"/>
  <c r="D117"/>
  <c r="E117"/>
  <c r="F117"/>
  <c r="C117"/>
  <c r="D115"/>
  <c r="E115"/>
  <c r="F115"/>
  <c r="C115"/>
  <c r="C113"/>
  <c r="D111"/>
  <c r="E111"/>
  <c r="F111"/>
  <c r="C111"/>
  <c r="D109"/>
  <c r="E109"/>
  <c r="F109"/>
  <c r="G109" s="1"/>
  <c r="C109"/>
  <c r="E107"/>
  <c r="G107" s="1"/>
  <c r="C107"/>
  <c r="D104"/>
  <c r="E104"/>
  <c r="F104"/>
  <c r="C104"/>
  <c r="D102"/>
  <c r="E102"/>
  <c r="F102"/>
  <c r="G102" s="1"/>
  <c r="C102"/>
  <c r="D100"/>
  <c r="E100"/>
  <c r="F100"/>
  <c r="G100" s="1"/>
  <c r="C100"/>
  <c r="D96"/>
  <c r="D95" s="1"/>
  <c r="E96"/>
  <c r="E95" s="1"/>
  <c r="F96"/>
  <c r="G96" s="1"/>
  <c r="C96"/>
  <c r="C95" s="1"/>
  <c r="D93"/>
  <c r="E93"/>
  <c r="F93"/>
  <c r="G93" s="1"/>
  <c r="C93"/>
  <c r="D91"/>
  <c r="E91"/>
  <c r="F91"/>
  <c r="G91" s="1"/>
  <c r="C91"/>
  <c r="C90" s="1"/>
  <c r="D88"/>
  <c r="D87" s="1"/>
  <c r="E88"/>
  <c r="E87" s="1"/>
  <c r="F88"/>
  <c r="G88" s="1"/>
  <c r="C88"/>
  <c r="C87" s="1"/>
  <c r="D82"/>
  <c r="E82"/>
  <c r="F82"/>
  <c r="G82" s="1"/>
  <c r="C82"/>
  <c r="D84"/>
  <c r="E84"/>
  <c r="F84"/>
  <c r="G84" s="1"/>
  <c r="C84"/>
  <c r="D79"/>
  <c r="D78" s="1"/>
  <c r="E79"/>
  <c r="F79"/>
  <c r="G79" s="1"/>
  <c r="C79"/>
  <c r="C78" s="1"/>
  <c r="D74"/>
  <c r="D73" s="1"/>
  <c r="E74"/>
  <c r="F74"/>
  <c r="G74" s="1"/>
  <c r="C74"/>
  <c r="C73" s="1"/>
  <c r="D71"/>
  <c r="D70" s="1"/>
  <c r="E71"/>
  <c r="E70" s="1"/>
  <c r="F71"/>
  <c r="G71" s="1"/>
  <c r="C71"/>
  <c r="C70" s="1"/>
  <c r="D68"/>
  <c r="D67" s="1"/>
  <c r="E68"/>
  <c r="E67" s="1"/>
  <c r="F68"/>
  <c r="C68"/>
  <c r="C67" s="1"/>
  <c r="D65"/>
  <c r="E65"/>
  <c r="F65"/>
  <c r="G65" s="1"/>
  <c r="C65"/>
  <c r="D63"/>
  <c r="E63"/>
  <c r="F63"/>
  <c r="C63"/>
  <c r="D60"/>
  <c r="E60"/>
  <c r="F60"/>
  <c r="G60" s="1"/>
  <c r="C60"/>
  <c r="D58"/>
  <c r="E58"/>
  <c r="F58"/>
  <c r="G58" s="1"/>
  <c r="C58"/>
  <c r="D56"/>
  <c r="E56"/>
  <c r="F56"/>
  <c r="G56" s="1"/>
  <c r="C56"/>
  <c r="D54"/>
  <c r="E54"/>
  <c r="E53" s="1"/>
  <c r="F54"/>
  <c r="G54" s="1"/>
  <c r="C54"/>
  <c r="D50"/>
  <c r="D49" s="1"/>
  <c r="E50"/>
  <c r="F50"/>
  <c r="G50" s="1"/>
  <c r="C50"/>
  <c r="C49" s="1"/>
  <c r="D47"/>
  <c r="E47"/>
  <c r="F47"/>
  <c r="G47" s="1"/>
  <c r="C47"/>
  <c r="D45"/>
  <c r="E45"/>
  <c r="F45"/>
  <c r="G45" s="1"/>
  <c r="C45"/>
  <c r="C44" s="1"/>
  <c r="D41"/>
  <c r="E41"/>
  <c r="F41"/>
  <c r="G41" s="1"/>
  <c r="C41"/>
  <c r="D39"/>
  <c r="E39"/>
  <c r="F39"/>
  <c r="G39" s="1"/>
  <c r="C39"/>
  <c r="D36"/>
  <c r="E36"/>
  <c r="F36"/>
  <c r="G36" s="1"/>
  <c r="C36"/>
  <c r="D34"/>
  <c r="E34"/>
  <c r="F34"/>
  <c r="G34" s="1"/>
  <c r="C34"/>
  <c r="D32"/>
  <c r="E32"/>
  <c r="F32"/>
  <c r="G32" s="1"/>
  <c r="C32"/>
  <c r="D29"/>
  <c r="E29"/>
  <c r="F29"/>
  <c r="G29" s="1"/>
  <c r="C29"/>
  <c r="D27"/>
  <c r="E27"/>
  <c r="F27"/>
  <c r="G27" s="1"/>
  <c r="C27"/>
  <c r="D25"/>
  <c r="E25"/>
  <c r="F25"/>
  <c r="G25" s="1"/>
  <c r="C25"/>
  <c r="D23"/>
  <c r="E23"/>
  <c r="F23"/>
  <c r="G23" s="1"/>
  <c r="C23"/>
  <c r="D14"/>
  <c r="C14"/>
  <c r="C38" l="1"/>
  <c r="G111"/>
  <c r="G104"/>
  <c r="C22"/>
  <c r="C21" s="1"/>
  <c r="C31"/>
  <c r="C53"/>
  <c r="C62"/>
  <c r="D90"/>
  <c r="C135"/>
  <c r="G230"/>
  <c r="E44"/>
  <c r="G136"/>
  <c r="F167"/>
  <c r="G167" s="1"/>
  <c r="G168"/>
  <c r="F123"/>
  <c r="G124"/>
  <c r="F128"/>
  <c r="G128" s="1"/>
  <c r="G131"/>
  <c r="G115"/>
  <c r="G117"/>
  <c r="G119"/>
  <c r="G121"/>
  <c r="G126"/>
  <c r="G133"/>
  <c r="G156"/>
  <c r="G152"/>
  <c r="G150"/>
  <c r="G160"/>
  <c r="G218"/>
  <c r="G220"/>
  <c r="G222"/>
  <c r="G225"/>
  <c r="E123"/>
  <c r="E149"/>
  <c r="F149"/>
  <c r="D227"/>
  <c r="C149"/>
  <c r="C158"/>
  <c r="D149"/>
  <c r="C227"/>
  <c r="F227"/>
  <c r="F138"/>
  <c r="G138" s="1"/>
  <c r="F14"/>
  <c r="F44"/>
  <c r="G44" s="1"/>
  <c r="F73"/>
  <c r="F95"/>
  <c r="G95" s="1"/>
  <c r="F201"/>
  <c r="G201" s="1"/>
  <c r="D135"/>
  <c r="F224"/>
  <c r="G224" s="1"/>
  <c r="F49"/>
  <c r="F67"/>
  <c r="F70"/>
  <c r="G70" s="1"/>
  <c r="F78"/>
  <c r="F87"/>
  <c r="G87" s="1"/>
  <c r="C99"/>
  <c r="D123"/>
  <c r="D62"/>
  <c r="D53"/>
  <c r="D44"/>
  <c r="D38" s="1"/>
  <c r="D31"/>
  <c r="D22"/>
  <c r="D21" s="1"/>
  <c r="C81"/>
  <c r="C77" s="1"/>
  <c r="D99"/>
  <c r="C200"/>
  <c r="C123"/>
  <c r="D81"/>
  <c r="D77" s="1"/>
  <c r="D200"/>
  <c r="F99"/>
  <c r="G99" s="1"/>
  <c r="E99"/>
  <c r="F90"/>
  <c r="G90" s="1"/>
  <c r="E90"/>
  <c r="E86" s="1"/>
  <c r="F22"/>
  <c r="E22"/>
  <c r="E21" s="1"/>
  <c r="C52"/>
  <c r="C86"/>
  <c r="D86"/>
  <c r="F159"/>
  <c r="G159" s="1"/>
  <c r="F53"/>
  <c r="G53" s="1"/>
  <c r="E81"/>
  <c r="F171"/>
  <c r="G171" s="1"/>
  <c r="F62"/>
  <c r="E232"/>
  <c r="G232" s="1"/>
  <c r="E200"/>
  <c r="E174"/>
  <c r="F81"/>
  <c r="E78"/>
  <c r="E73"/>
  <c r="E62"/>
  <c r="E49"/>
  <c r="E38"/>
  <c r="F31"/>
  <c r="E31"/>
  <c r="E14"/>
  <c r="E135"/>
  <c r="G81" l="1"/>
  <c r="G22"/>
  <c r="G31"/>
  <c r="C98"/>
  <c r="G123"/>
  <c r="F135"/>
  <c r="G135" s="1"/>
  <c r="G62"/>
  <c r="G78"/>
  <c r="G73"/>
  <c r="G49"/>
  <c r="G14"/>
  <c r="G149"/>
  <c r="E158"/>
  <c r="F38"/>
  <c r="G38" s="1"/>
  <c r="E98"/>
  <c r="E227"/>
  <c r="G227" s="1"/>
  <c r="F21"/>
  <c r="G21" s="1"/>
  <c r="C13"/>
  <c r="F200"/>
  <c r="G200" s="1"/>
  <c r="F77"/>
  <c r="F98"/>
  <c r="F86"/>
  <c r="G86" s="1"/>
  <c r="F174"/>
  <c r="G174" s="1"/>
  <c r="D98"/>
  <c r="D52"/>
  <c r="C148"/>
  <c r="C147" s="1"/>
  <c r="F52"/>
  <c r="G52" s="1"/>
  <c r="E77"/>
  <c r="E52"/>
  <c r="G98" l="1"/>
  <c r="G77"/>
  <c r="F158"/>
  <c r="G158" s="1"/>
  <c r="F13"/>
  <c r="C12"/>
  <c r="D13"/>
  <c r="D174"/>
  <c r="E148"/>
  <c r="E13"/>
  <c r="G13" l="1"/>
  <c r="E147"/>
  <c r="F148"/>
  <c r="G148" s="1"/>
  <c r="D158"/>
  <c r="D148" s="1"/>
  <c r="F147" l="1"/>
  <c r="G147" s="1"/>
  <c r="D147"/>
  <c r="D12" s="1"/>
  <c r="E12"/>
  <c r="F12" l="1"/>
  <c r="G12" s="1"/>
</calcChain>
</file>

<file path=xl/sharedStrings.xml><?xml version="1.0" encoding="utf-8"?>
<sst xmlns="http://schemas.openxmlformats.org/spreadsheetml/2006/main" count="455" uniqueCount="448">
  <si>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</si>
  <si>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</si>
  <si>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</si>
  <si>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</si>
  <si>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</si>
  <si>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</si>
  <si>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</si>
  <si>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</si>
  <si>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</si>
  <si>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</si>
  <si>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</si>
  <si>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</si>
  <si>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</si>
  <si>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</si>
  <si>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</si>
  <si>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</si>
  <si>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</si>
  <si>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</si>
  <si>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</si>
  <si>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</si>
  <si>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</si>
  <si>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</si>
  <si>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</si>
  <si>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</si>
  <si>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</si>
  <si>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</si>
  <si>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</si>
  <si>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</si>
  <si>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</si>
  <si>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</si>
  <si>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</si>
  <si>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</si>
  <si>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</si>
  <si>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</si>
  <si>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</si>
  <si>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</si>
  <si>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</si>
  <si>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</si>
  <si>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</si>
  <si>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</si>
  <si>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</si>
  <si>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</si>
  <si>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</si>
  <si>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</si>
  <si>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</si>
  <si>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</si>
  <si>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</si>
  <si>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</si>
  <si>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</si>
  <si>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</si>
  <si>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</si>
  <si>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</si>
  <si>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1 06 04 000 02 0000 110</t>
  </si>
  <si>
    <t>Транспортный налог</t>
  </si>
  <si>
    <t>1 06 04 011 02 0000 110</t>
  </si>
  <si>
    <t>Транспортный налог с организаций</t>
  </si>
  <si>
    <t>1 06 04 012 02 0000 110</t>
  </si>
  <si>
    <t>Транспортный налог с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</si>
  <si>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</si>
  <si>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</si>
  <si>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</si>
  <si>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</si>
  <si>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1 06 06 032 14 0000 110</t>
  </si>
  <si>
    <t>Земельный налог с организаций, обладающих земельным участком, расположенным в границах муниципальных округов</t>
  </si>
  <si>
    <t>1 06 06 040 00 0000 110</t>
  </si>
  <si>
    <t>Земельный налог с физических лиц</t>
  </si>
  <si>
    <t>1 06 06 042 14 0000 110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</si>
  <si>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</si>
  <si>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</si>
  <si>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</si>
  <si>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</si>
  <si>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</si>
  <si>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</si>
  <si>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</si>
  <si>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</si>
  <si>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</si>
  <si>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</si>
  <si>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</si>
  <si>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</si>
  <si>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</si>
  <si>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</si>
  <si>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</si>
  <si>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</si>
  <si>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</si>
  <si>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</si>
  <si>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</si>
  <si>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</si>
  <si>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</si>
  <si>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1 11 05 034 14 0000 120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</si>
  <si>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</si>
  <si>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</si>
  <si>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</si>
  <si>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</si>
  <si>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</si>
  <si>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</si>
  <si>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</si>
  <si>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</si>
  <si>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</si>
  <si>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</si>
  <si>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</si>
  <si>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</si>
  <si>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</si>
  <si>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</si>
  <si>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</si>
  <si>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</si>
  <si>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</si>
  <si>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</si>
  <si>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</si>
  <si>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1 11 07 014 14 0000 120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</si>
  <si>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</si>
  <si>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</si>
  <si>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</si>
  <si>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</si>
  <si>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</si>
  <si>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</si>
  <si>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</si>
  <si>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</si>
  <si>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</si>
  <si>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</si>
  <si>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</si>
  <si>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</si>
  <si>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</si>
  <si>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</si>
  <si>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</si>
  <si>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</si>
  <si>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</si>
  <si>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</si>
  <si>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</si>
  <si>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</si>
  <si>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</si>
  <si>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1 13 01 994 14 0000 130</t>
  </si>
  <si>
    <t>Прочие доходы от оказания платных услуг (работ) получателями средств бюджетов муниципальных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</si>
  <si>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</si>
  <si>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</si>
  <si>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</si>
  <si>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</si>
  <si>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</si>
  <si>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</si>
  <si>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1 13 02 990 00 0000 130</t>
  </si>
  <si>
    <t>Прочие доходы от компенсации затрат государства</t>
  </si>
  <si>
    <t>1 13 02 994 14 0000 130</t>
  </si>
  <si>
    <t>Прочие доходы от компенсации затрат бюджетов муниципальных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</si>
  <si>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</si>
  <si>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</si>
  <si>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</si>
  <si>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</si>
  <si>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</si>
  <si>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</si>
  <si>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</si>
  <si>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</si>
  <si>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</si>
  <si>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</si>
  <si>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</si>
  <si>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</si>
  <si>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</si>
  <si>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</si>
  <si>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</si>
  <si>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</si>
  <si>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</si>
  <si>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</si>
  <si>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</si>
  <si>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</si>
  <si>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</si>
  <si>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</si>
  <si>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</si>
  <si>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</si>
  <si>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</si>
  <si>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</si>
  <si>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</si>
  <si>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</si>
  <si>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</si>
  <si>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</si>
  <si>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</si>
  <si>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</si>
  <si>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</si>
  <si>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</si>
  <si>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</si>
  <si>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</si>
  <si>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</si>
  <si>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</si>
  <si>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</si>
  <si>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</si>
  <si>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</si>
  <si>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</si>
  <si>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</si>
  <si>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</si>
  <si>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</si>
  <si>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</si>
  <si>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</si>
  <si>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</si>
  <si>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</si>
  <si>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</si>
  <si>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</si>
  <si>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</si>
  <si>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</si>
  <si>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</si>
  <si>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</si>
  <si>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</si>
  <si>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</si>
  <si>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</si>
  <si>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</si>
  <si>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</si>
  <si>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</si>
  <si>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</si>
  <si>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</si>
  <si>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</si>
  <si>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</si>
  <si>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</si>
  <si>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</si>
  <si>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</si>
  <si>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</si>
  <si>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</si>
  <si>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</si>
  <si>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</si>
  <si>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</si>
  <si>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</si>
  <si>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</si>
  <si>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</si>
  <si>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</si>
  <si>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</si>
  <si>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</si>
  <si>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</si>
  <si>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</si>
  <si>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</si>
  <si>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</si>
  <si>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</si>
  <si>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</si>
  <si>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</si>
  <si>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</si>
  <si>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</si>
  <si>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</si>
  <si>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</si>
  <si>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</si>
  <si>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</si>
  <si>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</si>
  <si>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</si>
  <si>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</si>
  <si>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</si>
  <si>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</si>
  <si>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</si>
  <si>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1 17 05 040 14 0000 180</t>
  </si>
  <si>
    <t>Прочие неналоговые доходы бюджетов муниципальных округов</t>
  </si>
  <si>
    <t>1 17 15 000 00 0000 150</t>
  </si>
  <si>
    <t>Инициативные платежи</t>
  </si>
  <si>
    <t>1 17 15 020 14 0000 150</t>
  </si>
  <si>
    <t>Инициативные платежи, зачисляемые в бюджеты муниципальных округов</t>
  </si>
  <si>
    <t>1 17 15 020 14 0001 150</t>
  </si>
  <si>
    <t>Инициативные платежи, зачисляемые в бюджеты муниципальных округов (Текущий ремонт моста через реку Ключёвка в с. Аспа)</t>
  </si>
  <si>
    <t>1 17 15 020 14 0002 150</t>
  </si>
  <si>
    <t>Инициативные платежи, зачисляемые в бюджеты муниципальных округов (Устройство ограждения православного кладбища в с.Усановка)</t>
  </si>
  <si>
    <t>1 17 15 020 14 0003 150</t>
  </si>
  <si>
    <t>Инициативные платежи, зачисляемые в бюджеты муниципальных округов (Создание площадки для проведения праздника "Сабантуй" в с.Чайка)</t>
  </si>
  <si>
    <t>1 17 15 020 14 0004 150</t>
  </si>
  <si>
    <t>Инициативные платежи, зачисляемые в бюджеты муниципальных округов (Военно - мемориальный комплекс "Память")</t>
  </si>
  <si>
    <t>1 17 15 020 14 0005 150</t>
  </si>
  <si>
    <t>Инициативные платежи, зачисляемые в бюджеты муниципальных округов (Устройство стелы и постамента памятника "Памяти павшим землякам" в с.Верхний Сып и обустройство территории)</t>
  </si>
  <si>
    <t>1 17 15 020 14 0006 150</t>
  </si>
  <si>
    <t>Инициативные платежи, зачисляемые в бюджеты муниципальных округов (Обустройство территории памятника "Памяти павшим землякам" в с.Нижний Сып)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</si>
  <si>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</si>
  <si>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</si>
  <si>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</si>
  <si>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</si>
  <si>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</si>
  <si>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</si>
  <si>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</si>
  <si>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</si>
  <si>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</si>
  <si>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</si>
  <si>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</si>
  <si>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</si>
  <si>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2 02 15 002 14 0000 150</t>
  </si>
  <si>
    <t>Дотации бюджетам муниципальных округов на поддержку мер по обеспечению сбалансированности бюджетов</t>
  </si>
  <si>
    <t>2 02 19 999 00 0000 150</t>
  </si>
  <si>
    <t>Прочие дотации</t>
  </si>
  <si>
    <t>2 02 19 999 14 0000 150</t>
  </si>
  <si>
    <t>Прочие дотации бюджетам муниципальных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</si>
  <si>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</si>
  <si>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</si>
  <si>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</si>
  <si>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</si>
  <si>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</si>
  <si>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</si>
  <si>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2 02 25 497 00 0000 150</t>
  </si>
  <si>
    <t>Субсидии бюджетам на реализацию мероприятий по обеспечению жильем молодых семей</t>
  </si>
  <si>
    <t>2 02 25 497 14 0000 150</t>
  </si>
  <si>
    <t>Субсидии бюджетам муниципальных округов на реализацию мероприятий по обеспечению жильем молодых семей</t>
  </si>
  <si>
    <t>2 02 25 555 00 0000 150</t>
  </si>
  <si>
    <t>Субсидии бюджетам на реализацию программ формирования современной городской среды</t>
  </si>
  <si>
    <t>2 02 25 555 14 0000 150</t>
  </si>
  <si>
    <t>Субсидии бюджетам муниципальных округов на реализацию программ формирования современной городской среды</t>
  </si>
  <si>
    <t>Субсидии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</si>
  <si>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</si>
  <si>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</si>
  <si>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2 02 25 576 14 0000 150</t>
  </si>
  <si>
    <t>Субсидии бюджетам муниципальных округов на обеспечение комплексного развития сельских территорий</t>
  </si>
  <si>
    <t>2 02 29 999 00 0000 150</t>
  </si>
  <si>
    <t>Прочие субсидии</t>
  </si>
  <si>
    <t>2 02 29 999 14 0000 150</t>
  </si>
  <si>
    <t>Прочие субсидии бюджетам муниципальных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</si>
  <si>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</si>
  <si>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</si>
  <si>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</si>
  <si>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</si>
  <si>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</si>
  <si>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</si>
  <si>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</si>
  <si>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</si>
  <si>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</si>
  <si>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</si>
  <si>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</si>
  <si>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</si>
  <si>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2 02 35 118 14 0000 150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</si>
  <si>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</si>
  <si>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</si>
  <si>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</si>
  <si>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</si>
  <si>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</si>
  <si>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</si>
  <si>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</si>
  <si>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2 02 35 930 14 0000 150</t>
  </si>
  <si>
    <t>Субвенции бюджетам муниципальных округов на государственную регистрацию актов гражданского состояния</t>
  </si>
  <si>
    <t>2 02 39 999 00 0000 150</t>
  </si>
  <si>
    <t>Прочие субвенции</t>
  </si>
  <si>
    <t>2 02 39 999 14 0000 150</t>
  </si>
  <si>
    <t>Прочие субвенции бюджетам муниципальных округов</t>
  </si>
  <si>
    <t>2 02 40 000 00 0000 150</t>
  </si>
  <si>
    <t>Иные межбюджетные трансферты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</si>
  <si>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</si>
  <si>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</si>
  <si>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</si>
  <si>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</si>
  <si>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</si>
  <si>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</si>
  <si>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2 02 49 999 14 0000 150</t>
  </si>
  <si>
    <t>Прочие межбюджетные трансферты, передаваемые бюджетам муниципальных округов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</si>
  <si>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</si>
  <si>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</si>
  <si>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</si>
  <si>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</si>
  <si>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</si>
  <si>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</si>
  <si>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2 18 04 000 14 0000 150</t>
  </si>
  <si>
    <t>Доходы бюджетов муниципальных округов от возврата организациями остатков субсидий прошлых лет</t>
  </si>
  <si>
    <t>2 18 04 010 14 0000 150</t>
  </si>
  <si>
    <t>Доходы бюджетов муниципальных округов от возврата бюджетными учреждениями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</si>
  <si>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</si>
  <si>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</si>
  <si>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</si>
  <si>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</si>
  <si>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2 19 60 010 14 0000 150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</si>
  <si>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</si>
  <si>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1</t>
  </si>
  <si>
    <t>2</t>
  </si>
  <si>
    <t>3</t>
  </si>
  <si>
    <t>4</t>
  </si>
  <si>
    <t>5</t>
  </si>
  <si>
    <t>6</t>
  </si>
  <si>
    <t>7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</si>
  <si>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</si>
  <si>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</si>
  <si>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</si>
  <si>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</si>
  <si>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развития преобразованных муниципальных образований</t>
  </si>
  <si>
    <t>из них:</t>
  </si>
  <si>
    <t>субсидии на ремонт водопроводных сетей и водонапорной башни в д.Красногорка</t>
  </si>
  <si>
    <t>субсидии на ремонт водопроводных сетей в с.Верхний Сып (2 этап)</t>
  </si>
  <si>
    <t>субсидии на ремонт водопроводных сетей в с.Суда</t>
  </si>
  <si>
    <t>субсидии на ремонт скважины в с.Барсаи</t>
  </si>
  <si>
    <t>субсидии на приобретение бортового автомобиля с крановой манипуляторной установкой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</si>
  <si>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</si>
  <si>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</si>
  <si>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</si>
  <si>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</si>
  <si>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приобретение пожарно-технического вооружения, боевой одежды</t>
  </si>
  <si>
    <t>Субсидии на ремонт здания МБОУ "Аспинская СОШ"</t>
  </si>
  <si>
    <t>Субсидии на ремонт здания МБОУ "Судинская СОШ"</t>
  </si>
  <si>
    <t>Субсидии на ремонт здания МБОУ "Уинская СОШ"</t>
  </si>
  <si>
    <t>Субсидии на ремонт здания МКОУ "Чайкинская ООШ"</t>
  </si>
  <si>
    <t>Субсидии на софинансирование проектов инициативного бюджетирования</t>
  </si>
  <si>
    <t>Субсидии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</si>
  <si>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</si>
  <si>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Единая субвенция на выполнение отдельных государственных полномочий в сфере образования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</si>
  <si>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</si>
  <si>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организацию мероприятий при осуществлении деятельности по обращению с животными без владельцев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</si>
  <si>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</si>
  <si>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</si>
  <si>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</si>
  <si>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</si>
  <si>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</si>
  <si>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</si>
  <si>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</si>
  <si>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</si>
  <si>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</si>
  <si>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</si>
  <si>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</si>
  <si>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</si>
  <si>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Иные межбюджетные трансферты на организацию занятий физической культурой в образовательных организациях</t>
  </si>
  <si>
    <t>Иные межбюджетные трансферты на обеспечение жильем молодых семей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</si>
  <si>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</si>
  <si>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Приложение 1</t>
  </si>
  <si>
    <t>Уинского муниципального округа</t>
  </si>
  <si>
    <t>Пермского края</t>
  </si>
  <si>
    <t>рублей</t>
  </si>
  <si>
    <t>Код</t>
  </si>
  <si>
    <t>Наименование кода поступлений в бюджет, группы, подгруппы,статьи, подстатьи, элемента, группы подвида, аналитической группы подвида доходов</t>
  </si>
  <si>
    <t>Уточненный план</t>
  </si>
  <si>
    <t>Утвержденный план на 2022 год</t>
  </si>
  <si>
    <t>на 2022 год</t>
  </si>
  <si>
    <t>ВСЕГО  ДОХОДОВ</t>
  </si>
  <si>
    <t>Субсидии на реализацию мероприятий в сфере молодежной политики</t>
  </si>
  <si>
    <t>Субсидии на снижение негативного воздействия на почвы, восстановление нарушенных земель, ликвидация несанкционированных свалок в границах  муниципального образования</t>
  </si>
  <si>
    <t>Иные межбюджетные трансферты на краевой конкурс "Лучший староста сельского населенного пункта в Пермском крае"</t>
  </si>
  <si>
    <t>Иные межбюджетные трансферты на конкурс глав</t>
  </si>
  <si>
    <t>Иные межбюджетные трансферты на ввод в эксплуатацию модульных зданий</t>
  </si>
  <si>
    <t>ПРОЧИЕ БЕЗВОЗМЕЗДНЫЕ ПОСТУПЛЕНИЯ</t>
  </si>
  <si>
    <t>Прочие безвозмездные поступления в бюджеты муниципальных округов</t>
  </si>
  <si>
    <t xml:space="preserve"> 2 07 00 000 00 0000 000 </t>
  </si>
  <si>
    <t xml:space="preserve"> 2 07 04 000 14 0000 150 </t>
  </si>
  <si>
    <t xml:space="preserve"> 2 07 04 050 14 0000 150 </t>
  </si>
  <si>
    <t xml:space="preserve"> </t>
  </si>
  <si>
    <t>к решению Думы</t>
  </si>
  <si>
    <t>на 01.01.2023</t>
  </si>
  <si>
    <t>% выполнения уточненного плана на 01.01.2023 г.</t>
  </si>
  <si>
    <t>2 02 16 549 00 0000 150</t>
  </si>
  <si>
    <t>2 02 16 549 14 0000 150</t>
  </si>
  <si>
    <t>Дотации (гранты) бюджетам за достижение показателей деятельности органов местного самоуправления</t>
  </si>
  <si>
    <t>Дотации (гранты) бюджетам муниципальных округов за достижение показателей деятельности органов местного самоуправления</t>
  </si>
  <si>
    <t>2 02 25 519 00 0000 150</t>
  </si>
  <si>
    <t>2 02 25 519 14 0000 150</t>
  </si>
  <si>
    <t>Субсидии бюджетам муниципальных округов на поддержку отрасли культуры</t>
  </si>
  <si>
    <t xml:space="preserve">Субвенция на планирование использования земель сельскохозяйственного назначения </t>
  </si>
  <si>
    <t>2 02 45 179 00 0000 150</t>
  </si>
  <si>
    <t>2 02 45 179 14 0000 150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</si>
  <si>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</si>
  <si>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 Гордость ПК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</si>
  <si>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</si>
  <si>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</si>
  <si>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  </t>
  </si>
  <si>
    <t>1 16 10 030 14 0000 140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</si>
  <si>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</si>
  <si>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</si>
  <si>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</si>
  <si>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субсидии на ремонт водопроводных сетей в населенных пунктах Уинского муниципального округа</t>
  </si>
  <si>
    <t>Информация по исполнению доходов бюджета Уинского муниципального округа Пермского края за 2022 год</t>
  </si>
  <si>
    <t>Исполнено за  2022 год</t>
  </si>
  <si>
    <t xml:space="preserve">Субсидии на оборудование передвижных спасательных постов </t>
  </si>
  <si>
    <t>Субсидии на улучшение качества систем теплоснабжения на территориях муниципальных образований Пермского края</t>
  </si>
  <si>
    <t>от 25.05.2023 № 404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</si>
</sst>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0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 Narrow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2" fillId="0" borderId="1" xfId="0" applyNumberFormat="1" applyFont="1" applyFill="1" applyBorder="1" applyAlignment="1">
      <alignment wrapText="1"/>
    </xf>
    <xf numFmtId="0" fontId="1" fillId="0" borderId="0" xfId="0" applyFont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165" fontId="4" fillId="0" borderId="1" xfId="0" applyNumberFormat="1" applyFont="1" applyBorder="1" applyAlignment="1" applyProtection="1">
      <alignment horizontal="right" vertical="center"/>
    </xf>
    <xf numFmtId="0" fontId="4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1" fillId="0" borderId="0" xfId="0" applyNumberFormat="1" applyFont="1"/>
    <xf numFmtId="4" fontId="2" fillId="2" borderId="1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165" fontId="1" fillId="0" borderId="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/>
    <xf numFmtId="164" fontId="1" fillId="0" borderId="1" xfId="0" applyNumberFormat="1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49" fontId="8" fillId="0" borderId="0" xfId="0" applyNumberFormat="1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253"/>
  <sheetViews>
    <sheetView showGridLines="0" tabSelected="1" workbookViewId="0">
      <selection activeCell="I11" sqref="I11"/>
    </sheetView>
  </sheetViews>
  <sheetFormatPr defaultColWidth="9.109375" defaultRowHeight="12.75" customHeight="1" outlineLevelRow="7"/>
  <cols>
    <col min="1" max="1" width="22.88671875" style="1" customWidth="1"/>
    <col min="2" max="2" width="33.5546875" style="1" customWidth="1"/>
    <col min="3" max="3" width="14.5546875" style="1" customWidth="1"/>
    <col min="4" max="4" width="14.88671875" style="1" customWidth="1"/>
    <col min="5" max="5" width="13.33203125" style="1" customWidth="1"/>
    <col min="6" max="6" width="15.6640625" style="1" customWidth="1"/>
    <col min="7" max="7" width="12.6640625" style="1" customWidth="1"/>
    <col min="8" max="8" width="11.5546875" style="1" customWidth="1"/>
    <col min="9" max="9" width="10.88671875" style="1" bestFit="1" customWidth="1"/>
    <col min="10" max="16384" width="9.109375" style="1"/>
  </cols>
  <sheetData>
    <row r="1" spans="1:8" ht="13.2">
      <c r="A1" s="51"/>
      <c r="B1" s="51"/>
      <c r="C1" s="51"/>
      <c r="D1" s="51"/>
      <c r="E1" s="45" t="s">
        <v>399</v>
      </c>
      <c r="G1" s="45"/>
      <c r="H1" s="45"/>
    </row>
    <row r="2" spans="1:8" ht="12.75" customHeight="1">
      <c r="A2" s="2"/>
      <c r="B2" s="2"/>
      <c r="C2" s="2"/>
      <c r="D2" s="2"/>
      <c r="E2" s="54" t="s">
        <v>420</v>
      </c>
      <c r="F2" s="54"/>
      <c r="G2" s="45"/>
      <c r="H2" s="45"/>
    </row>
    <row r="3" spans="1:8" ht="13.2">
      <c r="A3" s="3"/>
      <c r="B3" s="4"/>
      <c r="C3" s="4"/>
      <c r="D3" s="4"/>
      <c r="E3" s="46" t="s">
        <v>400</v>
      </c>
      <c r="G3" s="46"/>
      <c r="H3" s="46"/>
    </row>
    <row r="4" spans="1:8" ht="13.2">
      <c r="B4" s="5"/>
      <c r="C4" s="5"/>
      <c r="D4" s="5"/>
      <c r="E4" s="46" t="s">
        <v>401</v>
      </c>
      <c r="G4" s="46"/>
      <c r="H4" s="46"/>
    </row>
    <row r="5" spans="1:8" ht="11.25" customHeight="1">
      <c r="A5" s="44"/>
      <c r="B5" s="44"/>
      <c r="C5" s="44"/>
      <c r="D5" s="44"/>
      <c r="E5" s="50" t="s">
        <v>447</v>
      </c>
      <c r="F5" s="44"/>
      <c r="G5" s="44"/>
      <c r="H5" s="44"/>
    </row>
    <row r="6" spans="1:8" ht="13.8">
      <c r="A6" s="53" t="s">
        <v>443</v>
      </c>
      <c r="B6" s="53"/>
      <c r="C6" s="53"/>
      <c r="D6" s="53"/>
      <c r="E6" s="53"/>
      <c r="F6" s="53"/>
      <c r="G6" s="53"/>
    </row>
    <row r="7" spans="1:8" ht="6.75" customHeight="1">
      <c r="A7" s="52"/>
      <c r="B7" s="52"/>
      <c r="C7" s="52"/>
      <c r="D7" s="52"/>
      <c r="E7" s="52"/>
      <c r="F7" s="52"/>
    </row>
    <row r="8" spans="1:8" ht="13.2">
      <c r="A8" s="2"/>
      <c r="B8" s="2"/>
      <c r="C8" s="2"/>
      <c r="D8" s="2"/>
      <c r="E8" s="2"/>
      <c r="F8" s="2"/>
      <c r="G8" s="19" t="s">
        <v>402</v>
      </c>
      <c r="H8" s="2"/>
    </row>
    <row r="9" spans="1:8" ht="13.2">
      <c r="A9" s="56" t="s">
        <v>403</v>
      </c>
      <c r="B9" s="55" t="s">
        <v>404</v>
      </c>
      <c r="C9" s="55" t="s">
        <v>406</v>
      </c>
      <c r="D9" s="55" t="s">
        <v>405</v>
      </c>
      <c r="E9" s="57"/>
      <c r="F9" s="55" t="s">
        <v>444</v>
      </c>
      <c r="G9" s="55" t="s">
        <v>422</v>
      </c>
      <c r="H9" s="2"/>
    </row>
    <row r="10" spans="1:8" ht="42.75" customHeight="1">
      <c r="A10" s="56"/>
      <c r="B10" s="55"/>
      <c r="C10" s="55"/>
      <c r="D10" s="20" t="s">
        <v>407</v>
      </c>
      <c r="E10" s="38" t="s">
        <v>421</v>
      </c>
      <c r="F10" s="55"/>
      <c r="G10" s="55"/>
    </row>
    <row r="11" spans="1:8" ht="13.2">
      <c r="A11" s="6" t="s">
        <v>351</v>
      </c>
      <c r="B11" s="6" t="s">
        <v>352</v>
      </c>
      <c r="C11" s="6" t="s">
        <v>353</v>
      </c>
      <c r="D11" s="6" t="s">
        <v>354</v>
      </c>
      <c r="E11" s="6" t="s">
        <v>355</v>
      </c>
      <c r="F11" s="6" t="s">
        <v>356</v>
      </c>
      <c r="G11" s="6" t="s">
        <v>357</v>
      </c>
    </row>
    <row r="12" spans="1:8" s="27" customFormat="1" ht="13.2">
      <c r="A12" s="23"/>
      <c r="B12" s="24" t="s">
        <v>408</v>
      </c>
      <c r="C12" s="25">
        <f>C13+C147</f>
        <v>561321663.79999995</v>
      </c>
      <c r="D12" s="25">
        <f>D13+D147</f>
        <v>627490700.37</v>
      </c>
      <c r="E12" s="25">
        <f>E13+E147</f>
        <v>627490700.37</v>
      </c>
      <c r="F12" s="25">
        <f>F13+F147</f>
        <v>546927874.26999998</v>
      </c>
      <c r="G12" s="26">
        <f>F12/E12*100</f>
        <v>87.161112339593856</v>
      </c>
    </row>
    <row r="13" spans="1:8" s="27" customFormat="1" ht="26.4">
      <c r="A13" s="28" t="s">
        <v>0</v>
      </c>
      <c r="B13" s="29" t="s">
        <v>1</v>
      </c>
      <c r="C13" s="30">
        <f>C14+C21+C31+C38+C49+C52+C73+C77+C86+C98+C135</f>
        <v>80689619.420000002</v>
      </c>
      <c r="D13" s="30">
        <f>D14+D21+D31+D38+D49+D52+D73+D77+D86+D98+D135</f>
        <v>107786410.79000001</v>
      </c>
      <c r="E13" s="30">
        <f>E14+E21+E31+E38+E49+E52+E73+E77+E86+E98+E135</f>
        <v>107786410.79000001</v>
      </c>
      <c r="F13" s="30">
        <f>F14+F21+F31+F38+F49+F52+F73+F77+F86+F98+F135</f>
        <v>110362684.75</v>
      </c>
      <c r="G13" s="26">
        <f t="shared" ref="G13:G76" si="0">F13/E13*100</f>
        <v>102.39016582992019</v>
      </c>
    </row>
    <row r="14" spans="1:8" s="27" customFormat="1" ht="13.2" outlineLevel="1">
      <c r="A14" s="28" t="s">
        <v>2</v>
      </c>
      <c r="B14" s="29" t="s">
        <v>3</v>
      </c>
      <c r="C14" s="30">
        <f>C15</f>
        <v>20779100</v>
      </c>
      <c r="D14" s="30">
        <f t="shared" ref="D14:F14" si="1">D15</f>
        <v>23486000</v>
      </c>
      <c r="E14" s="30">
        <f t="shared" si="1"/>
        <v>23486000</v>
      </c>
      <c r="F14" s="30">
        <f t="shared" si="1"/>
        <v>25003394.630000003</v>
      </c>
      <c r="G14" s="26">
        <f t="shared" si="0"/>
        <v>106.4608474410287</v>
      </c>
    </row>
    <row r="15" spans="1:8" ht="13.2" outlineLevel="2">
      <c r="A15" s="6" t="s">
        <v>4</v>
      </c>
      <c r="B15" s="8" t="s">
        <v>5</v>
      </c>
      <c r="C15" s="9">
        <f>C16+C17+C18+C19+C20</f>
        <v>20779100</v>
      </c>
      <c r="D15" s="9">
        <f t="shared" ref="D15:F15" si="2">D16+D17+D18+D19+D20</f>
        <v>23486000</v>
      </c>
      <c r="E15" s="9">
        <f t="shared" si="2"/>
        <v>23486000</v>
      </c>
      <c r="F15" s="9">
        <f t="shared" si="2"/>
        <v>25003394.630000003</v>
      </c>
      <c r="G15" s="43">
        <f t="shared" si="0"/>
        <v>106.4608474410287</v>
      </c>
    </row>
    <row r="16" spans="1:8" ht="110.25" customHeight="1" outlineLevel="3">
      <c r="A16" s="6" t="s">
        <v>6</v>
      </c>
      <c r="B16" s="21" t="s">
        <v>7</v>
      </c>
      <c r="C16" s="9">
        <v>20527800</v>
      </c>
      <c r="D16" s="9">
        <v>22687224</v>
      </c>
      <c r="E16" s="9">
        <v>22687224</v>
      </c>
      <c r="F16" s="9">
        <v>24026397.620000001</v>
      </c>
      <c r="G16" s="43">
        <f t="shared" si="0"/>
        <v>105.9027654507224</v>
      </c>
    </row>
    <row r="17" spans="1:7" ht="156" customHeight="1" outlineLevel="3">
      <c r="A17" s="6" t="s">
        <v>8</v>
      </c>
      <c r="B17" s="21" t="s">
        <v>9</v>
      </c>
      <c r="C17" s="9">
        <v>19200</v>
      </c>
      <c r="D17" s="9">
        <v>51844</v>
      </c>
      <c r="E17" s="9">
        <v>51844</v>
      </c>
      <c r="F17" s="9">
        <v>51844.07</v>
      </c>
      <c r="G17" s="43">
        <f t="shared" si="0"/>
        <v>100.00013502044595</v>
      </c>
    </row>
    <row r="18" spans="1:7" ht="76.5" customHeight="1" outlineLevel="3">
      <c r="A18" s="6" t="s">
        <v>10</v>
      </c>
      <c r="B18" s="8" t="s">
        <v>11</v>
      </c>
      <c r="C18" s="9">
        <v>200700</v>
      </c>
      <c r="D18" s="9">
        <v>574808</v>
      </c>
      <c r="E18" s="9">
        <v>574808</v>
      </c>
      <c r="F18" s="9">
        <v>597128.95999999996</v>
      </c>
      <c r="G18" s="43">
        <f t="shared" si="0"/>
        <v>103.88320273900153</v>
      </c>
    </row>
    <row r="19" spans="1:7" ht="120" customHeight="1" outlineLevel="3">
      <c r="A19" s="6" t="s">
        <v>12</v>
      </c>
      <c r="B19" s="21" t="s">
        <v>13</v>
      </c>
      <c r="C19" s="9">
        <v>31400</v>
      </c>
      <c r="D19" s="9">
        <v>92044</v>
      </c>
      <c r="E19" s="9">
        <v>92044</v>
      </c>
      <c r="F19" s="9">
        <v>106804</v>
      </c>
      <c r="G19" s="43">
        <f t="shared" si="0"/>
        <v>116.03580896093173</v>
      </c>
    </row>
    <row r="20" spans="1:7" ht="118.8" outlineLevel="3">
      <c r="A20" s="6" t="s">
        <v>435</v>
      </c>
      <c r="B20" s="21" t="s">
        <v>436</v>
      </c>
      <c r="C20" s="9">
        <v>0</v>
      </c>
      <c r="D20" s="9">
        <v>80080</v>
      </c>
      <c r="E20" s="9">
        <v>80080</v>
      </c>
      <c r="F20" s="9">
        <v>221219.98</v>
      </c>
      <c r="G20" s="43">
        <f t="shared" si="0"/>
        <v>276.24872627372628</v>
      </c>
    </row>
    <row r="21" spans="1:7" s="27" customFormat="1" ht="57" customHeight="1" outlineLevel="1">
      <c r="A21" s="28" t="s">
        <v>14</v>
      </c>
      <c r="B21" s="29" t="s">
        <v>15</v>
      </c>
      <c r="C21" s="30">
        <f>C22</f>
        <v>9227400</v>
      </c>
      <c r="D21" s="30">
        <f t="shared" ref="D21:F21" si="3">D22</f>
        <v>11200000</v>
      </c>
      <c r="E21" s="30">
        <f t="shared" si="3"/>
        <v>11200000</v>
      </c>
      <c r="F21" s="30">
        <f t="shared" si="3"/>
        <v>11223956.360000001</v>
      </c>
      <c r="G21" s="26">
        <f t="shared" si="0"/>
        <v>100.21389607142859</v>
      </c>
    </row>
    <row r="22" spans="1:7" ht="39.6" outlineLevel="2">
      <c r="A22" s="6" t="s">
        <v>16</v>
      </c>
      <c r="B22" s="8" t="s">
        <v>17</v>
      </c>
      <c r="C22" s="9">
        <f>C23+C25+C27+C29</f>
        <v>9227400</v>
      </c>
      <c r="D22" s="9">
        <f t="shared" ref="D22:F22" si="4">D23+D25+D27+D29</f>
        <v>11200000</v>
      </c>
      <c r="E22" s="9">
        <f t="shared" si="4"/>
        <v>11200000</v>
      </c>
      <c r="F22" s="9">
        <f t="shared" si="4"/>
        <v>11223956.360000001</v>
      </c>
      <c r="G22" s="43">
        <f t="shared" si="0"/>
        <v>100.21389607142859</v>
      </c>
    </row>
    <row r="23" spans="1:7" ht="92.4" outlineLevel="3">
      <c r="A23" s="6" t="s">
        <v>18</v>
      </c>
      <c r="B23" s="8" t="s">
        <v>19</v>
      </c>
      <c r="C23" s="9">
        <f>C24</f>
        <v>4174400</v>
      </c>
      <c r="D23" s="9">
        <f t="shared" ref="D23:F23" si="5">D24</f>
        <v>5637800</v>
      </c>
      <c r="E23" s="9">
        <f t="shared" si="5"/>
        <v>5637800</v>
      </c>
      <c r="F23" s="9">
        <f t="shared" si="5"/>
        <v>5626648.3300000001</v>
      </c>
      <c r="G23" s="43">
        <f t="shared" si="0"/>
        <v>99.80219819787861</v>
      </c>
    </row>
    <row r="24" spans="1:7" ht="158.4" outlineLevel="4">
      <c r="A24" s="6" t="s">
        <v>20</v>
      </c>
      <c r="B24" s="21" t="s">
        <v>21</v>
      </c>
      <c r="C24" s="9">
        <v>4174400</v>
      </c>
      <c r="D24" s="9">
        <v>5637800</v>
      </c>
      <c r="E24" s="9">
        <v>5637800</v>
      </c>
      <c r="F24" s="9">
        <v>5626648.3300000001</v>
      </c>
      <c r="G24" s="43">
        <f t="shared" si="0"/>
        <v>99.80219819787861</v>
      </c>
    </row>
    <row r="25" spans="1:7" ht="118.8" outlineLevel="3">
      <c r="A25" s="6" t="s">
        <v>22</v>
      </c>
      <c r="B25" s="21" t="s">
        <v>23</v>
      </c>
      <c r="C25" s="9">
        <f>C26</f>
        <v>31100</v>
      </c>
      <c r="D25" s="9">
        <f t="shared" ref="D25:F25" si="6">D26</f>
        <v>33600</v>
      </c>
      <c r="E25" s="9">
        <f t="shared" si="6"/>
        <v>33600</v>
      </c>
      <c r="F25" s="9">
        <f t="shared" si="6"/>
        <v>30392.63</v>
      </c>
      <c r="G25" s="43">
        <f t="shared" si="0"/>
        <v>90.454255952380962</v>
      </c>
    </row>
    <row r="26" spans="1:7" ht="184.8" outlineLevel="4">
      <c r="A26" s="6" t="s">
        <v>24</v>
      </c>
      <c r="B26" s="21" t="s">
        <v>25</v>
      </c>
      <c r="C26" s="9">
        <v>31100</v>
      </c>
      <c r="D26" s="9">
        <v>33600</v>
      </c>
      <c r="E26" s="9">
        <v>33600</v>
      </c>
      <c r="F26" s="9">
        <v>30392.63</v>
      </c>
      <c r="G26" s="43">
        <f t="shared" si="0"/>
        <v>90.454255952380962</v>
      </c>
    </row>
    <row r="27" spans="1:7" ht="112.5" customHeight="1" outlineLevel="3">
      <c r="A27" s="6" t="s">
        <v>26</v>
      </c>
      <c r="B27" s="8" t="s">
        <v>27</v>
      </c>
      <c r="C27" s="9">
        <f>C28</f>
        <v>5793500</v>
      </c>
      <c r="D27" s="9">
        <f t="shared" ref="D27:F27" si="7">D28</f>
        <v>6200800</v>
      </c>
      <c r="E27" s="9">
        <f t="shared" si="7"/>
        <v>6200800</v>
      </c>
      <c r="F27" s="9">
        <f t="shared" si="7"/>
        <v>6212455.2300000004</v>
      </c>
      <c r="G27" s="43">
        <f t="shared" si="0"/>
        <v>100.18796332731262</v>
      </c>
    </row>
    <row r="28" spans="1:7" ht="158.4" outlineLevel="4">
      <c r="A28" s="6" t="s">
        <v>28</v>
      </c>
      <c r="B28" s="21" t="s">
        <v>29</v>
      </c>
      <c r="C28" s="9">
        <v>5793500</v>
      </c>
      <c r="D28" s="9">
        <v>6200800</v>
      </c>
      <c r="E28" s="9">
        <v>6200800</v>
      </c>
      <c r="F28" s="9">
        <v>6212455.2300000004</v>
      </c>
      <c r="G28" s="43">
        <f t="shared" si="0"/>
        <v>100.18796332731262</v>
      </c>
    </row>
    <row r="29" spans="1:7" ht="114.75" customHeight="1" outlineLevel="3">
      <c r="A29" s="6" t="s">
        <v>30</v>
      </c>
      <c r="B29" s="8" t="s">
        <v>31</v>
      </c>
      <c r="C29" s="9">
        <f>C30</f>
        <v>-771600</v>
      </c>
      <c r="D29" s="9">
        <f t="shared" ref="D29:F29" si="8">D30</f>
        <v>-672200</v>
      </c>
      <c r="E29" s="9">
        <f t="shared" si="8"/>
        <v>-672200</v>
      </c>
      <c r="F29" s="9">
        <f t="shared" si="8"/>
        <v>-645539.82999999996</v>
      </c>
      <c r="G29" s="43">
        <f t="shared" si="0"/>
        <v>96.033893186551609</v>
      </c>
    </row>
    <row r="30" spans="1:7" ht="158.4" outlineLevel="4">
      <c r="A30" s="6" t="s">
        <v>32</v>
      </c>
      <c r="B30" s="21" t="s">
        <v>33</v>
      </c>
      <c r="C30" s="9">
        <v>-771600</v>
      </c>
      <c r="D30" s="9">
        <v>-672200</v>
      </c>
      <c r="E30" s="9">
        <v>-672200</v>
      </c>
      <c r="F30" s="9">
        <v>-645539.82999999996</v>
      </c>
      <c r="G30" s="43">
        <f t="shared" si="0"/>
        <v>96.033893186551609</v>
      </c>
    </row>
    <row r="31" spans="1:7" s="27" customFormat="1" ht="26.4" outlineLevel="1">
      <c r="A31" s="28" t="s">
        <v>34</v>
      </c>
      <c r="B31" s="29" t="s">
        <v>35</v>
      </c>
      <c r="C31" s="30">
        <f>C32+C34+C36</f>
        <v>505000</v>
      </c>
      <c r="D31" s="30">
        <f t="shared" ref="D31:F31" si="9">D32+D34+D36</f>
        <v>508096</v>
      </c>
      <c r="E31" s="30">
        <f t="shared" si="9"/>
        <v>508096</v>
      </c>
      <c r="F31" s="30">
        <f t="shared" si="9"/>
        <v>671555.64</v>
      </c>
      <c r="G31" s="26">
        <f t="shared" si="0"/>
        <v>132.17101492631315</v>
      </c>
    </row>
    <row r="32" spans="1:7" ht="26.4" outlineLevel="2">
      <c r="A32" s="6" t="s">
        <v>36</v>
      </c>
      <c r="B32" s="8" t="s">
        <v>37</v>
      </c>
      <c r="C32" s="9">
        <f>C33</f>
        <v>0</v>
      </c>
      <c r="D32" s="9">
        <f t="shared" ref="D32:F32" si="10">D33</f>
        <v>2740</v>
      </c>
      <c r="E32" s="9">
        <f t="shared" si="10"/>
        <v>2740</v>
      </c>
      <c r="F32" s="9">
        <f t="shared" si="10"/>
        <v>2739.93</v>
      </c>
      <c r="G32" s="43">
        <f t="shared" si="0"/>
        <v>99.997445255474446</v>
      </c>
    </row>
    <row r="33" spans="1:7" ht="26.4" outlineLevel="3">
      <c r="A33" s="6" t="s">
        <v>38</v>
      </c>
      <c r="B33" s="8" t="s">
        <v>37</v>
      </c>
      <c r="C33" s="9">
        <v>0</v>
      </c>
      <c r="D33" s="9">
        <v>2740</v>
      </c>
      <c r="E33" s="9">
        <v>2740</v>
      </c>
      <c r="F33" s="9">
        <v>2739.93</v>
      </c>
      <c r="G33" s="43">
        <f t="shared" si="0"/>
        <v>99.997445255474446</v>
      </c>
    </row>
    <row r="34" spans="1:7" ht="13.2" outlineLevel="2">
      <c r="A34" s="6" t="s">
        <v>39</v>
      </c>
      <c r="B34" s="8" t="s">
        <v>40</v>
      </c>
      <c r="C34" s="9">
        <f>C35</f>
        <v>85000</v>
      </c>
      <c r="D34" s="9">
        <f t="shared" ref="D34:F34" si="11">D35</f>
        <v>85356</v>
      </c>
      <c r="E34" s="9">
        <f t="shared" si="11"/>
        <v>85356</v>
      </c>
      <c r="F34" s="9">
        <f t="shared" si="11"/>
        <v>85356.23</v>
      </c>
      <c r="G34" s="43">
        <f t="shared" si="0"/>
        <v>100.00026945967477</v>
      </c>
    </row>
    <row r="35" spans="1:7" ht="13.2" outlineLevel="3">
      <c r="A35" s="6" t="s">
        <v>41</v>
      </c>
      <c r="B35" s="8" t="s">
        <v>40</v>
      </c>
      <c r="C35" s="9">
        <v>85000</v>
      </c>
      <c r="D35" s="9">
        <v>85356</v>
      </c>
      <c r="E35" s="9">
        <v>85356</v>
      </c>
      <c r="F35" s="9">
        <v>85356.23</v>
      </c>
      <c r="G35" s="43">
        <f t="shared" si="0"/>
        <v>100.00026945967477</v>
      </c>
    </row>
    <row r="36" spans="1:7" ht="39.6" outlineLevel="2">
      <c r="A36" s="6" t="s">
        <v>42</v>
      </c>
      <c r="B36" s="8" t="s">
        <v>43</v>
      </c>
      <c r="C36" s="9">
        <f>C37</f>
        <v>420000</v>
      </c>
      <c r="D36" s="9">
        <f t="shared" ref="D36:F36" si="12">D37</f>
        <v>420000</v>
      </c>
      <c r="E36" s="9">
        <f t="shared" si="12"/>
        <v>420000</v>
      </c>
      <c r="F36" s="9">
        <f t="shared" si="12"/>
        <v>583459.48</v>
      </c>
      <c r="G36" s="43">
        <f t="shared" si="0"/>
        <v>138.91892380952379</v>
      </c>
    </row>
    <row r="37" spans="1:7" ht="57.75" customHeight="1" outlineLevel="3">
      <c r="A37" s="6" t="s">
        <v>44</v>
      </c>
      <c r="B37" s="8" t="s">
        <v>45</v>
      </c>
      <c r="C37" s="9">
        <v>420000</v>
      </c>
      <c r="D37" s="9">
        <v>420000</v>
      </c>
      <c r="E37" s="9">
        <v>420000</v>
      </c>
      <c r="F37" s="9">
        <v>583459.48</v>
      </c>
      <c r="G37" s="43">
        <f t="shared" si="0"/>
        <v>138.91892380952379</v>
      </c>
    </row>
    <row r="38" spans="1:7" s="27" customFormat="1" ht="17.25" customHeight="1" outlineLevel="1">
      <c r="A38" s="28" t="s">
        <v>46</v>
      </c>
      <c r="B38" s="29" t="s">
        <v>47</v>
      </c>
      <c r="C38" s="30">
        <f>C39+C41+C44</f>
        <v>15280000</v>
      </c>
      <c r="D38" s="30">
        <f t="shared" ref="D38:F38" si="13">D39+D41+D44</f>
        <v>15420200</v>
      </c>
      <c r="E38" s="30">
        <f t="shared" si="13"/>
        <v>15420200</v>
      </c>
      <c r="F38" s="30">
        <f t="shared" si="13"/>
        <v>15843752.619999999</v>
      </c>
      <c r="G38" s="26">
        <f t="shared" si="0"/>
        <v>102.74673882310216</v>
      </c>
    </row>
    <row r="39" spans="1:7" ht="13.2" outlineLevel="2">
      <c r="A39" s="6" t="s">
        <v>48</v>
      </c>
      <c r="B39" s="8" t="s">
        <v>49</v>
      </c>
      <c r="C39" s="9">
        <f>C40</f>
        <v>2250000</v>
      </c>
      <c r="D39" s="9">
        <f t="shared" ref="D39:F39" si="14">D40</f>
        <v>2250000</v>
      </c>
      <c r="E39" s="9">
        <f t="shared" si="14"/>
        <v>2250000</v>
      </c>
      <c r="F39" s="9">
        <f t="shared" si="14"/>
        <v>2337590.1</v>
      </c>
      <c r="G39" s="43">
        <f t="shared" si="0"/>
        <v>103.89289333333333</v>
      </c>
    </row>
    <row r="40" spans="1:7" ht="70.5" customHeight="1" outlineLevel="3">
      <c r="A40" s="6" t="s">
        <v>50</v>
      </c>
      <c r="B40" s="8" t="s">
        <v>51</v>
      </c>
      <c r="C40" s="9">
        <v>2250000</v>
      </c>
      <c r="D40" s="9">
        <v>2250000</v>
      </c>
      <c r="E40" s="9">
        <v>2250000</v>
      </c>
      <c r="F40" s="9">
        <v>2337590.1</v>
      </c>
      <c r="G40" s="43">
        <f t="shared" si="0"/>
        <v>103.89289333333333</v>
      </c>
    </row>
    <row r="41" spans="1:7" ht="13.2" outlineLevel="2">
      <c r="A41" s="6" t="s">
        <v>52</v>
      </c>
      <c r="B41" s="8" t="s">
        <v>53</v>
      </c>
      <c r="C41" s="9">
        <f>C42+C43</f>
        <v>10750000</v>
      </c>
      <c r="D41" s="9">
        <f t="shared" ref="D41:F41" si="15">D42+D43</f>
        <v>10750000</v>
      </c>
      <c r="E41" s="9">
        <f t="shared" si="15"/>
        <v>10750000</v>
      </c>
      <c r="F41" s="9">
        <f t="shared" si="15"/>
        <v>10901519.02</v>
      </c>
      <c r="G41" s="43">
        <f t="shared" si="0"/>
        <v>101.40947925581393</v>
      </c>
    </row>
    <row r="42" spans="1:7" ht="13.2" outlineLevel="3">
      <c r="A42" s="6" t="s">
        <v>54</v>
      </c>
      <c r="B42" s="8" t="s">
        <v>55</v>
      </c>
      <c r="C42" s="9">
        <v>1010000</v>
      </c>
      <c r="D42" s="9">
        <v>1121500</v>
      </c>
      <c r="E42" s="9">
        <v>1121500</v>
      </c>
      <c r="F42" s="9">
        <v>1168605.73</v>
      </c>
      <c r="G42" s="43">
        <f t="shared" si="0"/>
        <v>104.20024342398573</v>
      </c>
    </row>
    <row r="43" spans="1:7" ht="13.2" outlineLevel="3">
      <c r="A43" s="6" t="s">
        <v>56</v>
      </c>
      <c r="B43" s="8" t="s">
        <v>57</v>
      </c>
      <c r="C43" s="9">
        <v>9740000</v>
      </c>
      <c r="D43" s="9">
        <v>9628500</v>
      </c>
      <c r="E43" s="9">
        <v>9628500</v>
      </c>
      <c r="F43" s="9">
        <v>9732913.2899999991</v>
      </c>
      <c r="G43" s="43">
        <f t="shared" si="0"/>
        <v>101.0844190683907</v>
      </c>
    </row>
    <row r="44" spans="1:7" ht="13.2" outlineLevel="2">
      <c r="A44" s="6" t="s">
        <v>58</v>
      </c>
      <c r="B44" s="8" t="s">
        <v>59</v>
      </c>
      <c r="C44" s="9">
        <f>C45+C47</f>
        <v>2280000</v>
      </c>
      <c r="D44" s="9">
        <f t="shared" ref="D44:F44" si="16">D45+D47</f>
        <v>2420200</v>
      </c>
      <c r="E44" s="9">
        <f t="shared" si="16"/>
        <v>2420200</v>
      </c>
      <c r="F44" s="9">
        <f t="shared" si="16"/>
        <v>2604643.5</v>
      </c>
      <c r="G44" s="43">
        <f t="shared" si="0"/>
        <v>107.62100239649617</v>
      </c>
    </row>
    <row r="45" spans="1:7" ht="13.2" outlineLevel="3">
      <c r="A45" s="6" t="s">
        <v>60</v>
      </c>
      <c r="B45" s="8" t="s">
        <v>61</v>
      </c>
      <c r="C45" s="9">
        <f>C46</f>
        <v>816000</v>
      </c>
      <c r="D45" s="9">
        <f t="shared" ref="D45:F45" si="17">D46</f>
        <v>816000</v>
      </c>
      <c r="E45" s="9">
        <f t="shared" si="17"/>
        <v>816000</v>
      </c>
      <c r="F45" s="9">
        <f t="shared" si="17"/>
        <v>798244.05</v>
      </c>
      <c r="G45" s="43">
        <f t="shared" si="0"/>
        <v>97.824025735294114</v>
      </c>
    </row>
    <row r="46" spans="1:7" ht="54" customHeight="1" outlineLevel="4">
      <c r="A46" s="6" t="s">
        <v>62</v>
      </c>
      <c r="B46" s="8" t="s">
        <v>63</v>
      </c>
      <c r="C46" s="9">
        <v>816000</v>
      </c>
      <c r="D46" s="9">
        <v>816000</v>
      </c>
      <c r="E46" s="9">
        <v>816000</v>
      </c>
      <c r="F46" s="9">
        <v>798244.05</v>
      </c>
      <c r="G46" s="43">
        <f t="shared" si="0"/>
        <v>97.824025735294114</v>
      </c>
    </row>
    <row r="47" spans="1:7" ht="13.2" outlineLevel="3">
      <c r="A47" s="6" t="s">
        <v>64</v>
      </c>
      <c r="B47" s="8" t="s">
        <v>65</v>
      </c>
      <c r="C47" s="9">
        <f>C48</f>
        <v>1464000</v>
      </c>
      <c r="D47" s="9">
        <f t="shared" ref="D47:F47" si="18">D48</f>
        <v>1604200</v>
      </c>
      <c r="E47" s="9">
        <f t="shared" si="18"/>
        <v>1604200</v>
      </c>
      <c r="F47" s="9">
        <f t="shared" si="18"/>
        <v>1806399.45</v>
      </c>
      <c r="G47" s="43">
        <f t="shared" si="0"/>
        <v>112.60437912978432</v>
      </c>
    </row>
    <row r="48" spans="1:7" ht="55.5" customHeight="1" outlineLevel="4">
      <c r="A48" s="6" t="s">
        <v>66</v>
      </c>
      <c r="B48" s="8" t="s">
        <v>67</v>
      </c>
      <c r="C48" s="9">
        <v>1464000</v>
      </c>
      <c r="D48" s="9">
        <v>1604200</v>
      </c>
      <c r="E48" s="9">
        <v>1604200</v>
      </c>
      <c r="F48" s="9">
        <v>1806399.45</v>
      </c>
      <c r="G48" s="43">
        <f t="shared" si="0"/>
        <v>112.60437912978432</v>
      </c>
    </row>
    <row r="49" spans="1:13" s="27" customFormat="1" ht="13.2" outlineLevel="1">
      <c r="A49" s="28" t="s">
        <v>68</v>
      </c>
      <c r="B49" s="29" t="s">
        <v>69</v>
      </c>
      <c r="C49" s="30">
        <f>C50</f>
        <v>744400</v>
      </c>
      <c r="D49" s="30">
        <f t="shared" ref="D49:F49" si="19">D50</f>
        <v>1090400</v>
      </c>
      <c r="E49" s="30">
        <f t="shared" si="19"/>
        <v>1090400</v>
      </c>
      <c r="F49" s="30">
        <f t="shared" si="19"/>
        <v>1204940.45</v>
      </c>
      <c r="G49" s="26">
        <f t="shared" si="0"/>
        <v>110.50444332355099</v>
      </c>
    </row>
    <row r="50" spans="1:13" ht="39.6" outlineLevel="2">
      <c r="A50" s="6" t="s">
        <v>70</v>
      </c>
      <c r="B50" s="8" t="s">
        <v>71</v>
      </c>
      <c r="C50" s="9">
        <f>C51</f>
        <v>744400</v>
      </c>
      <c r="D50" s="9">
        <f t="shared" ref="D50:F50" si="20">D51</f>
        <v>1090400</v>
      </c>
      <c r="E50" s="9">
        <f t="shared" si="20"/>
        <v>1090400</v>
      </c>
      <c r="F50" s="9">
        <f t="shared" si="20"/>
        <v>1204940.45</v>
      </c>
      <c r="G50" s="43">
        <f t="shared" si="0"/>
        <v>110.50444332355099</v>
      </c>
    </row>
    <row r="51" spans="1:13" ht="66" outlineLevel="3">
      <c r="A51" s="6" t="s">
        <v>72</v>
      </c>
      <c r="B51" s="8" t="s">
        <v>73</v>
      </c>
      <c r="C51" s="9">
        <v>744400</v>
      </c>
      <c r="D51" s="9">
        <v>1090400</v>
      </c>
      <c r="E51" s="9">
        <v>1090400</v>
      </c>
      <c r="F51" s="9">
        <v>1204940.45</v>
      </c>
      <c r="G51" s="43">
        <f t="shared" si="0"/>
        <v>110.50444332355099</v>
      </c>
    </row>
    <row r="52" spans="1:13" s="27" customFormat="1" ht="70.5" customHeight="1" outlineLevel="1">
      <c r="A52" s="28" t="s">
        <v>74</v>
      </c>
      <c r="B52" s="29" t="s">
        <v>75</v>
      </c>
      <c r="C52" s="30">
        <f>C53+C62+C67+C70</f>
        <v>22349700</v>
      </c>
      <c r="D52" s="30">
        <f t="shared" ref="D52:F52" si="21">D53+D62+D67+D70</f>
        <v>22282600</v>
      </c>
      <c r="E52" s="30">
        <f t="shared" si="21"/>
        <v>22282600</v>
      </c>
      <c r="F52" s="30">
        <f t="shared" si="21"/>
        <v>22477594.740000002</v>
      </c>
      <c r="G52" s="26">
        <f t="shared" si="0"/>
        <v>100.87509868686779</v>
      </c>
    </row>
    <row r="53" spans="1:13" ht="129.75" customHeight="1" outlineLevel="2">
      <c r="A53" s="6" t="s">
        <v>76</v>
      </c>
      <c r="B53" s="21" t="s">
        <v>77</v>
      </c>
      <c r="C53" s="9">
        <f>C54+C56+C58+C60</f>
        <v>20063400</v>
      </c>
      <c r="D53" s="9">
        <f t="shared" ref="D53:F53" si="22">D54+D56+D58+D60</f>
        <v>18062100</v>
      </c>
      <c r="E53" s="9">
        <f t="shared" si="22"/>
        <v>18062100</v>
      </c>
      <c r="F53" s="9">
        <f t="shared" si="22"/>
        <v>18200776.600000001</v>
      </c>
      <c r="G53" s="43">
        <f t="shared" si="0"/>
        <v>100.76777672585138</v>
      </c>
    </row>
    <row r="54" spans="1:13" ht="92.4" outlineLevel="3">
      <c r="A54" s="6" t="s">
        <v>78</v>
      </c>
      <c r="B54" s="8" t="s">
        <v>79</v>
      </c>
      <c r="C54" s="9">
        <f>C55</f>
        <v>19023900</v>
      </c>
      <c r="D54" s="9">
        <f t="shared" ref="D54:F54" si="23">D55</f>
        <v>16732000</v>
      </c>
      <c r="E54" s="9">
        <f t="shared" si="23"/>
        <v>16732000</v>
      </c>
      <c r="F54" s="9">
        <f t="shared" si="23"/>
        <v>16848010.48</v>
      </c>
      <c r="G54" s="43">
        <f t="shared" si="0"/>
        <v>100.6933449677265</v>
      </c>
    </row>
    <row r="55" spans="1:13" ht="121.5" customHeight="1" outlineLevel="4">
      <c r="A55" s="6" t="s">
        <v>80</v>
      </c>
      <c r="B55" s="21" t="s">
        <v>81</v>
      </c>
      <c r="C55" s="9">
        <v>19023900</v>
      </c>
      <c r="D55" s="9">
        <v>16732000</v>
      </c>
      <c r="E55" s="9">
        <v>16732000</v>
      </c>
      <c r="F55" s="9">
        <v>16848010.48</v>
      </c>
      <c r="G55" s="43">
        <f t="shared" si="0"/>
        <v>100.6933449677265</v>
      </c>
    </row>
    <row r="56" spans="1:13" ht="117" customHeight="1" outlineLevel="3">
      <c r="A56" s="6" t="s">
        <v>82</v>
      </c>
      <c r="B56" s="21" t="s">
        <v>83</v>
      </c>
      <c r="C56" s="9">
        <f>C57</f>
        <v>99400</v>
      </c>
      <c r="D56" s="9">
        <f t="shared" ref="D56:F56" si="24">D57</f>
        <v>80600</v>
      </c>
      <c r="E56" s="9">
        <f t="shared" si="24"/>
        <v>80600</v>
      </c>
      <c r="F56" s="9">
        <f t="shared" si="24"/>
        <v>83264.38</v>
      </c>
      <c r="G56" s="43">
        <f t="shared" si="0"/>
        <v>103.30568238213399</v>
      </c>
    </row>
    <row r="57" spans="1:13" ht="105.6" outlineLevel="4">
      <c r="A57" s="6" t="s">
        <v>84</v>
      </c>
      <c r="B57" s="8" t="s">
        <v>85</v>
      </c>
      <c r="C57" s="9">
        <v>99400</v>
      </c>
      <c r="D57" s="9">
        <v>80600</v>
      </c>
      <c r="E57" s="9">
        <v>80600</v>
      </c>
      <c r="F57" s="9">
        <v>83264.38</v>
      </c>
      <c r="G57" s="43">
        <f t="shared" si="0"/>
        <v>103.30568238213399</v>
      </c>
      <c r="M57" s="1" t="s">
        <v>437</v>
      </c>
    </row>
    <row r="58" spans="1:13" ht="127.5" customHeight="1" outlineLevel="3">
      <c r="A58" s="6" t="s">
        <v>86</v>
      </c>
      <c r="B58" s="21" t="s">
        <v>87</v>
      </c>
      <c r="C58" s="9">
        <f>C59</f>
        <v>156400</v>
      </c>
      <c r="D58" s="9">
        <f t="shared" ref="D58:F58" si="25">D59</f>
        <v>99400</v>
      </c>
      <c r="E58" s="9">
        <f t="shared" si="25"/>
        <v>99400</v>
      </c>
      <c r="F58" s="9">
        <f t="shared" si="25"/>
        <v>98013.69</v>
      </c>
      <c r="G58" s="43">
        <f t="shared" si="0"/>
        <v>98.605321931589543</v>
      </c>
    </row>
    <row r="59" spans="1:13" ht="103.5" customHeight="1" outlineLevel="4">
      <c r="A59" s="6" t="s">
        <v>88</v>
      </c>
      <c r="B59" s="8" t="s">
        <v>89</v>
      </c>
      <c r="C59" s="9">
        <v>156400</v>
      </c>
      <c r="D59" s="9">
        <v>99400</v>
      </c>
      <c r="E59" s="9">
        <v>99400</v>
      </c>
      <c r="F59" s="9">
        <v>98013.69</v>
      </c>
      <c r="G59" s="43">
        <f t="shared" si="0"/>
        <v>98.605321931589543</v>
      </c>
    </row>
    <row r="60" spans="1:13" ht="52.8" outlineLevel="3">
      <c r="A60" s="6" t="s">
        <v>90</v>
      </c>
      <c r="B60" s="8" t="s">
        <v>91</v>
      </c>
      <c r="C60" s="9">
        <f>C61</f>
        <v>783700</v>
      </c>
      <c r="D60" s="9">
        <f t="shared" ref="D60:F60" si="26">D61</f>
        <v>1150100</v>
      </c>
      <c r="E60" s="9">
        <f t="shared" si="26"/>
        <v>1150100</v>
      </c>
      <c r="F60" s="9">
        <f t="shared" si="26"/>
        <v>1171488.05</v>
      </c>
      <c r="G60" s="43">
        <f t="shared" si="0"/>
        <v>101.85966872445876</v>
      </c>
    </row>
    <row r="61" spans="1:13" ht="57" customHeight="1" outlineLevel="4">
      <c r="A61" s="6" t="s">
        <v>92</v>
      </c>
      <c r="B61" s="8" t="s">
        <v>93</v>
      </c>
      <c r="C61" s="9">
        <v>783700</v>
      </c>
      <c r="D61" s="9">
        <v>1150100</v>
      </c>
      <c r="E61" s="9">
        <v>1150100</v>
      </c>
      <c r="F61" s="9">
        <v>1171488.05</v>
      </c>
      <c r="G61" s="43">
        <f t="shared" si="0"/>
        <v>101.85966872445876</v>
      </c>
    </row>
    <row r="62" spans="1:13" ht="66" outlineLevel="2">
      <c r="A62" s="6" t="s">
        <v>94</v>
      </c>
      <c r="B62" s="8" t="s">
        <v>95</v>
      </c>
      <c r="C62" s="9">
        <f>C63+C65</f>
        <v>1512700</v>
      </c>
      <c r="D62" s="9">
        <f t="shared" ref="D62:F62" si="27">D63+D65</f>
        <v>3714400</v>
      </c>
      <c r="E62" s="9">
        <f t="shared" si="27"/>
        <v>3714400</v>
      </c>
      <c r="F62" s="9">
        <f t="shared" si="27"/>
        <v>3714403.47</v>
      </c>
      <c r="G62" s="43">
        <f t="shared" si="0"/>
        <v>100.00009342020246</v>
      </c>
    </row>
    <row r="63" spans="1:13" ht="66" outlineLevel="3">
      <c r="A63" s="6" t="s">
        <v>96</v>
      </c>
      <c r="B63" s="8" t="s">
        <v>97</v>
      </c>
      <c r="C63" s="9">
        <f>C64</f>
        <v>1512700</v>
      </c>
      <c r="D63" s="9">
        <f t="shared" ref="D63:F63" si="28">D64</f>
        <v>0</v>
      </c>
      <c r="E63" s="9">
        <f t="shared" si="28"/>
        <v>0</v>
      </c>
      <c r="F63" s="9">
        <f t="shared" si="28"/>
        <v>0</v>
      </c>
      <c r="G63" s="43">
        <v>0</v>
      </c>
    </row>
    <row r="64" spans="1:13" ht="158.4" outlineLevel="4">
      <c r="A64" s="6" t="s">
        <v>98</v>
      </c>
      <c r="B64" s="21" t="s">
        <v>99</v>
      </c>
      <c r="C64" s="9">
        <v>1512700</v>
      </c>
      <c r="D64" s="9">
        <v>0</v>
      </c>
      <c r="E64" s="9">
        <v>0</v>
      </c>
      <c r="F64" s="9">
        <v>0</v>
      </c>
      <c r="G64" s="43">
        <v>0</v>
      </c>
    </row>
    <row r="65" spans="1:7" ht="71.25" customHeight="1" outlineLevel="3">
      <c r="A65" s="6" t="s">
        <v>100</v>
      </c>
      <c r="B65" s="8" t="s">
        <v>101</v>
      </c>
      <c r="C65" s="9">
        <f>C66</f>
        <v>0</v>
      </c>
      <c r="D65" s="9">
        <f t="shared" ref="D65:F65" si="29">D66</f>
        <v>3714400</v>
      </c>
      <c r="E65" s="9">
        <f t="shared" si="29"/>
        <v>3714400</v>
      </c>
      <c r="F65" s="9">
        <f t="shared" si="29"/>
        <v>3714403.47</v>
      </c>
      <c r="G65" s="43">
        <f t="shared" si="0"/>
        <v>100.00009342020246</v>
      </c>
    </row>
    <row r="66" spans="1:7" ht="132" outlineLevel="4">
      <c r="A66" s="6" t="s">
        <v>102</v>
      </c>
      <c r="B66" s="21" t="s">
        <v>103</v>
      </c>
      <c r="C66" s="9">
        <v>0</v>
      </c>
      <c r="D66" s="9">
        <v>3714400</v>
      </c>
      <c r="E66" s="9">
        <v>3714400</v>
      </c>
      <c r="F66" s="9">
        <v>3714403.47</v>
      </c>
      <c r="G66" s="43">
        <f t="shared" si="0"/>
        <v>100.00009342020246</v>
      </c>
    </row>
    <row r="67" spans="1:7" ht="26.4" outlineLevel="2">
      <c r="A67" s="6" t="s">
        <v>104</v>
      </c>
      <c r="B67" s="8" t="s">
        <v>105</v>
      </c>
      <c r="C67" s="9">
        <f>C68</f>
        <v>26300</v>
      </c>
      <c r="D67" s="9">
        <f t="shared" ref="D67:F67" si="30">D68</f>
        <v>0</v>
      </c>
      <c r="E67" s="9">
        <f t="shared" si="30"/>
        <v>0</v>
      </c>
      <c r="F67" s="9">
        <f t="shared" si="30"/>
        <v>0</v>
      </c>
      <c r="G67" s="43">
        <v>0</v>
      </c>
    </row>
    <row r="68" spans="1:7" ht="66" outlineLevel="3">
      <c r="A68" s="6" t="s">
        <v>106</v>
      </c>
      <c r="B68" s="8" t="s">
        <v>107</v>
      </c>
      <c r="C68" s="9">
        <f>C69</f>
        <v>26300</v>
      </c>
      <c r="D68" s="9">
        <f t="shared" ref="D68:F68" si="31">D69</f>
        <v>0</v>
      </c>
      <c r="E68" s="9">
        <f t="shared" si="31"/>
        <v>0</v>
      </c>
      <c r="F68" s="9">
        <f t="shared" si="31"/>
        <v>0</v>
      </c>
      <c r="G68" s="43">
        <v>0</v>
      </c>
    </row>
    <row r="69" spans="1:7" ht="66" outlineLevel="4">
      <c r="A69" s="6" t="s">
        <v>108</v>
      </c>
      <c r="B69" s="8" t="s">
        <v>109</v>
      </c>
      <c r="C69" s="9">
        <v>26300</v>
      </c>
      <c r="D69" s="9">
        <v>0</v>
      </c>
      <c r="E69" s="9">
        <v>0</v>
      </c>
      <c r="F69" s="9">
        <v>0</v>
      </c>
      <c r="G69" s="43">
        <v>0</v>
      </c>
    </row>
    <row r="70" spans="1:7" ht="121.5" customHeight="1" outlineLevel="2">
      <c r="A70" s="6" t="s">
        <v>110</v>
      </c>
      <c r="B70" s="21" t="s">
        <v>111</v>
      </c>
      <c r="C70" s="9">
        <f>C71</f>
        <v>747300</v>
      </c>
      <c r="D70" s="9">
        <f t="shared" ref="D70:F70" si="32">D71</f>
        <v>506100</v>
      </c>
      <c r="E70" s="9">
        <f t="shared" si="32"/>
        <v>506100</v>
      </c>
      <c r="F70" s="9">
        <f t="shared" si="32"/>
        <v>562414.67000000004</v>
      </c>
      <c r="G70" s="43">
        <f t="shared" si="0"/>
        <v>111.1271823750247</v>
      </c>
    </row>
    <row r="71" spans="1:7" ht="118.8" outlineLevel="3">
      <c r="A71" s="6" t="s">
        <v>112</v>
      </c>
      <c r="B71" s="21" t="s">
        <v>113</v>
      </c>
      <c r="C71" s="9">
        <f>C72</f>
        <v>747300</v>
      </c>
      <c r="D71" s="9">
        <f t="shared" ref="D71:F71" si="33">D72</f>
        <v>506100</v>
      </c>
      <c r="E71" s="9">
        <f t="shared" si="33"/>
        <v>506100</v>
      </c>
      <c r="F71" s="9">
        <f t="shared" si="33"/>
        <v>562414.67000000004</v>
      </c>
      <c r="G71" s="43">
        <f t="shared" si="0"/>
        <v>111.1271823750247</v>
      </c>
    </row>
    <row r="72" spans="1:7" ht="105.6" outlineLevel="4">
      <c r="A72" s="6" t="s">
        <v>114</v>
      </c>
      <c r="B72" s="8" t="s">
        <v>115</v>
      </c>
      <c r="C72" s="9">
        <v>747300</v>
      </c>
      <c r="D72" s="9">
        <v>506100</v>
      </c>
      <c r="E72" s="9">
        <v>506100</v>
      </c>
      <c r="F72" s="9">
        <v>562414.67000000004</v>
      </c>
      <c r="G72" s="43">
        <f t="shared" si="0"/>
        <v>111.1271823750247</v>
      </c>
    </row>
    <row r="73" spans="1:7" s="27" customFormat="1" ht="26.4" outlineLevel="1">
      <c r="A73" s="28" t="s">
        <v>116</v>
      </c>
      <c r="B73" s="29" t="s">
        <v>117</v>
      </c>
      <c r="C73" s="30">
        <f>C74</f>
        <v>125000</v>
      </c>
      <c r="D73" s="30">
        <f t="shared" ref="D73:F73" si="34">D74</f>
        <v>129042</v>
      </c>
      <c r="E73" s="30">
        <f t="shared" si="34"/>
        <v>129042</v>
      </c>
      <c r="F73" s="30">
        <f t="shared" si="34"/>
        <v>129042.22</v>
      </c>
      <c r="G73" s="26">
        <f t="shared" si="0"/>
        <v>100.00017048712822</v>
      </c>
    </row>
    <row r="74" spans="1:7" ht="26.4" outlineLevel="2">
      <c r="A74" s="6" t="s">
        <v>118</v>
      </c>
      <c r="B74" s="8" t="s">
        <v>119</v>
      </c>
      <c r="C74" s="9">
        <f>C75+C76</f>
        <v>125000</v>
      </c>
      <c r="D74" s="9">
        <f t="shared" ref="D74:F74" si="35">D75+D76</f>
        <v>129042</v>
      </c>
      <c r="E74" s="9">
        <f t="shared" si="35"/>
        <v>129042</v>
      </c>
      <c r="F74" s="9">
        <f t="shared" si="35"/>
        <v>129042.22</v>
      </c>
      <c r="G74" s="43">
        <f t="shared" si="0"/>
        <v>100.00017048712822</v>
      </c>
    </row>
    <row r="75" spans="1:7" ht="39.6" outlineLevel="3">
      <c r="A75" s="6" t="s">
        <v>120</v>
      </c>
      <c r="B75" s="8" t="s">
        <v>121</v>
      </c>
      <c r="C75" s="9">
        <v>57000</v>
      </c>
      <c r="D75" s="9">
        <v>61042</v>
      </c>
      <c r="E75" s="9">
        <v>61042</v>
      </c>
      <c r="F75" s="9">
        <v>61898.28</v>
      </c>
      <c r="G75" s="43">
        <f t="shared" si="0"/>
        <v>101.40277186199667</v>
      </c>
    </row>
    <row r="76" spans="1:7" ht="52.8" outlineLevel="3">
      <c r="A76" s="6" t="s">
        <v>122</v>
      </c>
      <c r="B76" s="8" t="s">
        <v>123</v>
      </c>
      <c r="C76" s="9">
        <v>68000</v>
      </c>
      <c r="D76" s="9">
        <v>68000</v>
      </c>
      <c r="E76" s="9">
        <v>68000</v>
      </c>
      <c r="F76" s="9">
        <v>67143.94</v>
      </c>
      <c r="G76" s="43">
        <f t="shared" si="0"/>
        <v>98.741088235294114</v>
      </c>
    </row>
    <row r="77" spans="1:7" s="27" customFormat="1" ht="52.8" outlineLevel="1">
      <c r="A77" s="28" t="s">
        <v>124</v>
      </c>
      <c r="B77" s="29" t="s">
        <v>125</v>
      </c>
      <c r="C77" s="30">
        <f>C78+C81</f>
        <v>9206000</v>
      </c>
      <c r="D77" s="30">
        <f t="shared" ref="D77:F77" si="36">D78+D81</f>
        <v>9113018.3699999992</v>
      </c>
      <c r="E77" s="30">
        <f t="shared" si="36"/>
        <v>9113018.3699999992</v>
      </c>
      <c r="F77" s="30">
        <f t="shared" si="36"/>
        <v>9233503.6300000008</v>
      </c>
      <c r="G77" s="26">
        <f t="shared" ref="G77:G139" si="37">F77/E77*100</f>
        <v>101.32212243088019</v>
      </c>
    </row>
    <row r="78" spans="1:7" ht="26.4" outlineLevel="2">
      <c r="A78" s="6" t="s">
        <v>126</v>
      </c>
      <c r="B78" s="8" t="s">
        <v>127</v>
      </c>
      <c r="C78" s="9">
        <f>C79</f>
        <v>8595100</v>
      </c>
      <c r="D78" s="9">
        <f t="shared" ref="D78:F78" si="38">D79</f>
        <v>8400325.3699999992</v>
      </c>
      <c r="E78" s="9">
        <f t="shared" si="38"/>
        <v>8400325.3699999992</v>
      </c>
      <c r="F78" s="9">
        <f t="shared" si="38"/>
        <v>8481630.8900000006</v>
      </c>
      <c r="G78" s="43">
        <f t="shared" si="37"/>
        <v>100.96788536656409</v>
      </c>
    </row>
    <row r="79" spans="1:7" ht="26.4" outlineLevel="3">
      <c r="A79" s="6" t="s">
        <v>128</v>
      </c>
      <c r="B79" s="8" t="s">
        <v>129</v>
      </c>
      <c r="C79" s="9">
        <f>C80</f>
        <v>8595100</v>
      </c>
      <c r="D79" s="9">
        <f t="shared" ref="D79:F79" si="39">D80</f>
        <v>8400325.3699999992</v>
      </c>
      <c r="E79" s="9">
        <f t="shared" si="39"/>
        <v>8400325.3699999992</v>
      </c>
      <c r="F79" s="9">
        <f t="shared" si="39"/>
        <v>8481630.8900000006</v>
      </c>
      <c r="G79" s="43">
        <f t="shared" si="37"/>
        <v>100.96788536656409</v>
      </c>
    </row>
    <row r="80" spans="1:7" ht="39.6" outlineLevel="4">
      <c r="A80" s="6" t="s">
        <v>130</v>
      </c>
      <c r="B80" s="8" t="s">
        <v>131</v>
      </c>
      <c r="C80" s="9">
        <v>8595100</v>
      </c>
      <c r="D80" s="9">
        <v>8400325.3699999992</v>
      </c>
      <c r="E80" s="9">
        <v>8400325.3699999992</v>
      </c>
      <c r="F80" s="9">
        <v>8481630.8900000006</v>
      </c>
      <c r="G80" s="43">
        <f t="shared" si="37"/>
        <v>100.96788536656409</v>
      </c>
    </row>
    <row r="81" spans="1:7" ht="26.4" outlineLevel="2">
      <c r="A81" s="6" t="s">
        <v>132</v>
      </c>
      <c r="B81" s="8" t="s">
        <v>133</v>
      </c>
      <c r="C81" s="9">
        <f>C82+C84</f>
        <v>610900</v>
      </c>
      <c r="D81" s="9">
        <f t="shared" ref="D81:F81" si="40">D82+D84</f>
        <v>712693</v>
      </c>
      <c r="E81" s="9">
        <f t="shared" si="40"/>
        <v>712693</v>
      </c>
      <c r="F81" s="9">
        <f t="shared" si="40"/>
        <v>751872.74</v>
      </c>
      <c r="G81" s="43">
        <f t="shared" si="37"/>
        <v>105.49742175102041</v>
      </c>
    </row>
    <row r="82" spans="1:7" ht="39.6" outlineLevel="3">
      <c r="A82" s="6" t="s">
        <v>134</v>
      </c>
      <c r="B82" s="8" t="s">
        <v>135</v>
      </c>
      <c r="C82" s="9">
        <f>C83</f>
        <v>610900</v>
      </c>
      <c r="D82" s="9">
        <f t="shared" ref="D82:F82" si="41">D83</f>
        <v>610900</v>
      </c>
      <c r="E82" s="9">
        <f t="shared" si="41"/>
        <v>610900</v>
      </c>
      <c r="F82" s="9">
        <f t="shared" si="41"/>
        <v>648579.37</v>
      </c>
      <c r="G82" s="43">
        <f t="shared" si="37"/>
        <v>106.16784580127681</v>
      </c>
    </row>
    <row r="83" spans="1:7" ht="52.8" outlineLevel="4">
      <c r="A83" s="6" t="s">
        <v>136</v>
      </c>
      <c r="B83" s="8" t="s">
        <v>137</v>
      </c>
      <c r="C83" s="9">
        <v>610900</v>
      </c>
      <c r="D83" s="9">
        <v>610900</v>
      </c>
      <c r="E83" s="9">
        <v>610900</v>
      </c>
      <c r="F83" s="9">
        <v>648579.37</v>
      </c>
      <c r="G83" s="43">
        <f t="shared" si="37"/>
        <v>106.16784580127681</v>
      </c>
    </row>
    <row r="84" spans="1:7" ht="26.4" outlineLevel="3">
      <c r="A84" s="6" t="s">
        <v>138</v>
      </c>
      <c r="B84" s="8" t="s">
        <v>139</v>
      </c>
      <c r="C84" s="9">
        <f>C85</f>
        <v>0</v>
      </c>
      <c r="D84" s="9">
        <f t="shared" ref="D84:F84" si="42">D85</f>
        <v>101793</v>
      </c>
      <c r="E84" s="9">
        <f t="shared" si="42"/>
        <v>101793</v>
      </c>
      <c r="F84" s="9">
        <f t="shared" si="42"/>
        <v>103293.37</v>
      </c>
      <c r="G84" s="43">
        <f t="shared" si="37"/>
        <v>101.47394221606594</v>
      </c>
    </row>
    <row r="85" spans="1:7" ht="26.4" outlineLevel="4">
      <c r="A85" s="6" t="s">
        <v>140</v>
      </c>
      <c r="B85" s="8" t="s">
        <v>141</v>
      </c>
      <c r="C85" s="9">
        <v>0</v>
      </c>
      <c r="D85" s="9">
        <v>101793</v>
      </c>
      <c r="E85" s="9">
        <v>101793</v>
      </c>
      <c r="F85" s="9">
        <v>103293.37</v>
      </c>
      <c r="G85" s="43">
        <f t="shared" si="37"/>
        <v>101.47394221606594</v>
      </c>
    </row>
    <row r="86" spans="1:7" s="27" customFormat="1" ht="43.5" customHeight="1" outlineLevel="1">
      <c r="A86" s="28" t="s">
        <v>142</v>
      </c>
      <c r="B86" s="29" t="s">
        <v>143</v>
      </c>
      <c r="C86" s="30">
        <f>C87+C90+C95</f>
        <v>994700</v>
      </c>
      <c r="D86" s="30">
        <f t="shared" ref="D86:F86" si="43">D87+D90+D95</f>
        <v>18609954</v>
      </c>
      <c r="E86" s="30">
        <f t="shared" si="43"/>
        <v>18609954</v>
      </c>
      <c r="F86" s="30">
        <f t="shared" si="43"/>
        <v>18603060.300000001</v>
      </c>
      <c r="G86" s="26">
        <f t="shared" si="37"/>
        <v>99.962956920796259</v>
      </c>
    </row>
    <row r="87" spans="1:7" ht="105.6" outlineLevel="2">
      <c r="A87" s="6" t="s">
        <v>144</v>
      </c>
      <c r="B87" s="21" t="s">
        <v>145</v>
      </c>
      <c r="C87" s="9">
        <f>C88</f>
        <v>885000</v>
      </c>
      <c r="D87" s="9">
        <f t="shared" ref="D87:F87" si="44">D88</f>
        <v>18189950</v>
      </c>
      <c r="E87" s="9">
        <f t="shared" si="44"/>
        <v>18189950</v>
      </c>
      <c r="F87" s="9">
        <f t="shared" si="44"/>
        <v>18189950</v>
      </c>
      <c r="G87" s="43">
        <f t="shared" si="37"/>
        <v>100</v>
      </c>
    </row>
    <row r="88" spans="1:7" ht="138.75" customHeight="1" outlineLevel="3">
      <c r="A88" s="6" t="s">
        <v>146</v>
      </c>
      <c r="B88" s="21" t="s">
        <v>147</v>
      </c>
      <c r="C88" s="9">
        <f>C89</f>
        <v>885000</v>
      </c>
      <c r="D88" s="9">
        <f t="shared" ref="D88:F88" si="45">D89</f>
        <v>18189950</v>
      </c>
      <c r="E88" s="9">
        <f t="shared" si="45"/>
        <v>18189950</v>
      </c>
      <c r="F88" s="9">
        <f t="shared" si="45"/>
        <v>18189950</v>
      </c>
      <c r="G88" s="43">
        <f t="shared" si="37"/>
        <v>100</v>
      </c>
    </row>
    <row r="89" spans="1:7" ht="139.5" customHeight="1" outlineLevel="4">
      <c r="A89" s="6" t="s">
        <v>148</v>
      </c>
      <c r="B89" s="21" t="s">
        <v>149</v>
      </c>
      <c r="C89" s="9">
        <v>885000</v>
      </c>
      <c r="D89" s="9">
        <v>18189950</v>
      </c>
      <c r="E89" s="9">
        <v>18189950</v>
      </c>
      <c r="F89" s="9">
        <v>18189950</v>
      </c>
      <c r="G89" s="43">
        <f t="shared" si="37"/>
        <v>100</v>
      </c>
    </row>
    <row r="90" spans="1:7" ht="52.8" outlineLevel="2">
      <c r="A90" s="6" t="s">
        <v>150</v>
      </c>
      <c r="B90" s="8" t="s">
        <v>151</v>
      </c>
      <c r="C90" s="9">
        <f>C91+C93</f>
        <v>25500</v>
      </c>
      <c r="D90" s="9">
        <f t="shared" ref="D90:F90" si="46">D91+D93</f>
        <v>319271</v>
      </c>
      <c r="E90" s="9">
        <f t="shared" si="46"/>
        <v>319271</v>
      </c>
      <c r="F90" s="9">
        <f t="shared" si="46"/>
        <v>312377.70999999996</v>
      </c>
      <c r="G90" s="43">
        <f t="shared" si="37"/>
        <v>97.840928239645933</v>
      </c>
    </row>
    <row r="91" spans="1:7" ht="52.8" outlineLevel="3">
      <c r="A91" s="6" t="s">
        <v>152</v>
      </c>
      <c r="B91" s="8" t="s">
        <v>153</v>
      </c>
      <c r="C91" s="9">
        <f>C92</f>
        <v>12700</v>
      </c>
      <c r="D91" s="9">
        <f t="shared" ref="D91:F91" si="47">D92</f>
        <v>119950</v>
      </c>
      <c r="E91" s="9">
        <f t="shared" si="47"/>
        <v>119950</v>
      </c>
      <c r="F91" s="9">
        <f t="shared" si="47"/>
        <v>113056.38</v>
      </c>
      <c r="G91" s="43">
        <f t="shared" si="37"/>
        <v>94.252922050854522</v>
      </c>
    </row>
    <row r="92" spans="1:7" ht="66" outlineLevel="4">
      <c r="A92" s="6" t="s">
        <v>154</v>
      </c>
      <c r="B92" s="8" t="s">
        <v>155</v>
      </c>
      <c r="C92" s="9">
        <v>12700</v>
      </c>
      <c r="D92" s="9">
        <v>119950</v>
      </c>
      <c r="E92" s="9">
        <v>119950</v>
      </c>
      <c r="F92" s="9">
        <v>113056.38</v>
      </c>
      <c r="G92" s="43">
        <f t="shared" si="37"/>
        <v>94.252922050854522</v>
      </c>
    </row>
    <row r="93" spans="1:7" ht="66" outlineLevel="3">
      <c r="A93" s="6" t="s">
        <v>156</v>
      </c>
      <c r="B93" s="8" t="s">
        <v>157</v>
      </c>
      <c r="C93" s="9">
        <f>C94</f>
        <v>12800</v>
      </c>
      <c r="D93" s="9">
        <f t="shared" ref="D93:F93" si="48">D94</f>
        <v>199321</v>
      </c>
      <c r="E93" s="9">
        <f t="shared" si="48"/>
        <v>199321</v>
      </c>
      <c r="F93" s="9">
        <f t="shared" si="48"/>
        <v>199321.33</v>
      </c>
      <c r="G93" s="43">
        <f t="shared" si="37"/>
        <v>100.00016556208327</v>
      </c>
    </row>
    <row r="94" spans="1:7" ht="84" customHeight="1" outlineLevel="4">
      <c r="A94" s="6" t="s">
        <v>158</v>
      </c>
      <c r="B94" s="8" t="s">
        <v>159</v>
      </c>
      <c r="C94" s="9">
        <v>12800</v>
      </c>
      <c r="D94" s="9">
        <v>199321</v>
      </c>
      <c r="E94" s="9">
        <v>199321</v>
      </c>
      <c r="F94" s="9">
        <v>199321.33</v>
      </c>
      <c r="G94" s="43">
        <f t="shared" si="37"/>
        <v>100.00016556208327</v>
      </c>
    </row>
    <row r="95" spans="1:7" ht="105.6" outlineLevel="2">
      <c r="A95" s="6" t="s">
        <v>160</v>
      </c>
      <c r="B95" s="8" t="s">
        <v>161</v>
      </c>
      <c r="C95" s="9">
        <f>C96</f>
        <v>84200</v>
      </c>
      <c r="D95" s="9">
        <f t="shared" ref="D95:F95" si="49">D96</f>
        <v>100733</v>
      </c>
      <c r="E95" s="9">
        <f t="shared" si="49"/>
        <v>100733</v>
      </c>
      <c r="F95" s="9">
        <f t="shared" si="49"/>
        <v>100732.59</v>
      </c>
      <c r="G95" s="43">
        <f t="shared" si="37"/>
        <v>99.999592983431441</v>
      </c>
    </row>
    <row r="96" spans="1:7" ht="105.6" outlineLevel="3">
      <c r="A96" s="6" t="s">
        <v>162</v>
      </c>
      <c r="B96" s="8" t="s">
        <v>163</v>
      </c>
      <c r="C96" s="9">
        <f>C97</f>
        <v>84200</v>
      </c>
      <c r="D96" s="9">
        <f t="shared" ref="D96:F96" si="50">D97</f>
        <v>100733</v>
      </c>
      <c r="E96" s="9">
        <f t="shared" si="50"/>
        <v>100733</v>
      </c>
      <c r="F96" s="9">
        <f t="shared" si="50"/>
        <v>100732.59</v>
      </c>
      <c r="G96" s="43">
        <f t="shared" si="37"/>
        <v>99.999592983431441</v>
      </c>
    </row>
    <row r="97" spans="1:7" ht="118.8" outlineLevel="4">
      <c r="A97" s="6" t="s">
        <v>164</v>
      </c>
      <c r="B97" s="21" t="s">
        <v>165</v>
      </c>
      <c r="C97" s="9">
        <v>84200</v>
      </c>
      <c r="D97" s="9">
        <v>100733</v>
      </c>
      <c r="E97" s="9">
        <v>100733</v>
      </c>
      <c r="F97" s="9">
        <v>100732.59</v>
      </c>
      <c r="G97" s="43">
        <f t="shared" si="37"/>
        <v>99.999592983431441</v>
      </c>
    </row>
    <row r="98" spans="1:7" s="27" customFormat="1" ht="26.4" outlineLevel="1">
      <c r="A98" s="28" t="s">
        <v>166</v>
      </c>
      <c r="B98" s="29" t="s">
        <v>167</v>
      </c>
      <c r="C98" s="30">
        <f>C99+C119+C121+C123+C128+C133</f>
        <v>648300</v>
      </c>
      <c r="D98" s="30">
        <f t="shared" ref="D98:F98" si="51">D99+D119+D121+D123+D128+D133</f>
        <v>1616577</v>
      </c>
      <c r="E98" s="30">
        <f t="shared" si="51"/>
        <v>1616577</v>
      </c>
      <c r="F98" s="30">
        <f t="shared" si="51"/>
        <v>1641360.84</v>
      </c>
      <c r="G98" s="26">
        <f t="shared" si="37"/>
        <v>101.53310606299608</v>
      </c>
    </row>
    <row r="99" spans="1:7" ht="52.8" outlineLevel="2">
      <c r="A99" s="6" t="s">
        <v>168</v>
      </c>
      <c r="B99" s="8" t="s">
        <v>169</v>
      </c>
      <c r="C99" s="9">
        <f>C100+C102+C104+C107+C109+C111+C113+C115+C117</f>
        <v>427800</v>
      </c>
      <c r="D99" s="9">
        <f t="shared" ref="D99:F99" si="52">D100+D102+D104+D107+D109+D111+D113+D115+D117</f>
        <v>532691</v>
      </c>
      <c r="E99" s="9">
        <f t="shared" si="52"/>
        <v>532691</v>
      </c>
      <c r="F99" s="9">
        <f t="shared" si="52"/>
        <v>538801.94999999995</v>
      </c>
      <c r="G99" s="43">
        <f t="shared" si="37"/>
        <v>101.14718476565213</v>
      </c>
    </row>
    <row r="100" spans="1:7" ht="93" customHeight="1" outlineLevel="3">
      <c r="A100" s="6" t="s">
        <v>170</v>
      </c>
      <c r="B100" s="8" t="s">
        <v>171</v>
      </c>
      <c r="C100" s="9">
        <f>C101</f>
        <v>13800</v>
      </c>
      <c r="D100" s="9">
        <f t="shared" ref="D100:F100" si="53">D101</f>
        <v>26752</v>
      </c>
      <c r="E100" s="9">
        <f t="shared" si="53"/>
        <v>26752</v>
      </c>
      <c r="F100" s="9">
        <f t="shared" si="53"/>
        <v>30451.66</v>
      </c>
      <c r="G100" s="43">
        <f t="shared" si="37"/>
        <v>113.82947069377991</v>
      </c>
    </row>
    <row r="101" spans="1:7" ht="129.75" customHeight="1" outlineLevel="4">
      <c r="A101" s="6" t="s">
        <v>172</v>
      </c>
      <c r="B101" s="21" t="s">
        <v>173</v>
      </c>
      <c r="C101" s="9">
        <v>13800</v>
      </c>
      <c r="D101" s="9">
        <v>26752</v>
      </c>
      <c r="E101" s="9">
        <v>26752</v>
      </c>
      <c r="F101" s="9">
        <v>30451.66</v>
      </c>
      <c r="G101" s="43">
        <f t="shared" si="37"/>
        <v>113.82947069377991</v>
      </c>
    </row>
    <row r="102" spans="1:7" ht="131.25" customHeight="1" outlineLevel="3">
      <c r="A102" s="6" t="s">
        <v>174</v>
      </c>
      <c r="B102" s="8" t="s">
        <v>175</v>
      </c>
      <c r="C102" s="9">
        <f>C103</f>
        <v>84600</v>
      </c>
      <c r="D102" s="9">
        <f t="shared" ref="D102:F102" si="54">D103</f>
        <v>146704</v>
      </c>
      <c r="E102" s="9">
        <f t="shared" si="54"/>
        <v>146704</v>
      </c>
      <c r="F102" s="9">
        <f t="shared" si="54"/>
        <v>154251</v>
      </c>
      <c r="G102" s="43">
        <f t="shared" si="37"/>
        <v>105.14437234158578</v>
      </c>
    </row>
    <row r="103" spans="1:7" ht="162.75" customHeight="1" outlineLevel="4">
      <c r="A103" s="6" t="s">
        <v>176</v>
      </c>
      <c r="B103" s="21" t="s">
        <v>177</v>
      </c>
      <c r="C103" s="9">
        <v>84600</v>
      </c>
      <c r="D103" s="9">
        <v>146704</v>
      </c>
      <c r="E103" s="9">
        <v>146704</v>
      </c>
      <c r="F103" s="9">
        <v>154251</v>
      </c>
      <c r="G103" s="43">
        <f t="shared" si="37"/>
        <v>105.14437234158578</v>
      </c>
    </row>
    <row r="104" spans="1:7" ht="92.25" customHeight="1" outlineLevel="3">
      <c r="A104" s="6" t="s">
        <v>178</v>
      </c>
      <c r="B104" s="8" t="s">
        <v>179</v>
      </c>
      <c r="C104" s="9">
        <f>C105+C106</f>
        <v>38400</v>
      </c>
      <c r="D104" s="9">
        <f t="shared" ref="D104:F104" si="55">D105+D106</f>
        <v>67747</v>
      </c>
      <c r="E104" s="9">
        <f t="shared" si="55"/>
        <v>67747</v>
      </c>
      <c r="F104" s="9">
        <f t="shared" si="55"/>
        <v>70236.13</v>
      </c>
      <c r="G104" s="43">
        <f t="shared" si="37"/>
        <v>103.67415531315041</v>
      </c>
    </row>
    <row r="105" spans="1:7" ht="118.8" outlineLevel="4">
      <c r="A105" s="6" t="s">
        <v>180</v>
      </c>
      <c r="B105" s="21" t="s">
        <v>181</v>
      </c>
      <c r="C105" s="9">
        <v>38400</v>
      </c>
      <c r="D105" s="9">
        <v>38400</v>
      </c>
      <c r="E105" s="9">
        <v>38400</v>
      </c>
      <c r="F105" s="9">
        <v>40888.03</v>
      </c>
      <c r="G105" s="43">
        <f t="shared" si="37"/>
        <v>106.47924479166666</v>
      </c>
    </row>
    <row r="106" spans="1:7" ht="105.6" outlineLevel="4">
      <c r="A106" s="6" t="s">
        <v>182</v>
      </c>
      <c r="B106" s="8" t="s">
        <v>183</v>
      </c>
      <c r="C106" s="9">
        <v>0</v>
      </c>
      <c r="D106" s="9">
        <v>29347</v>
      </c>
      <c r="E106" s="9">
        <v>29347</v>
      </c>
      <c r="F106" s="9">
        <v>29348.1</v>
      </c>
      <c r="G106" s="43">
        <f t="shared" si="37"/>
        <v>100.00374825365455</v>
      </c>
    </row>
    <row r="107" spans="1:7" ht="92.4" outlineLevel="3">
      <c r="A107" s="6" t="s">
        <v>184</v>
      </c>
      <c r="B107" s="8" t="s">
        <v>185</v>
      </c>
      <c r="C107" s="9">
        <f>C108</f>
        <v>0</v>
      </c>
      <c r="D107" s="9">
        <f>D108</f>
        <v>34736</v>
      </c>
      <c r="E107" s="9">
        <f t="shared" ref="E107:F107" si="56">E108</f>
        <v>34736</v>
      </c>
      <c r="F107" s="9">
        <f t="shared" si="56"/>
        <v>34736.11</v>
      </c>
      <c r="G107" s="43">
        <f t="shared" si="37"/>
        <v>100.00031667434361</v>
      </c>
    </row>
    <row r="108" spans="1:7" ht="145.5" customHeight="1" outlineLevel="4">
      <c r="A108" s="6" t="s">
        <v>186</v>
      </c>
      <c r="B108" s="21" t="s">
        <v>187</v>
      </c>
      <c r="C108" s="9">
        <v>0</v>
      </c>
      <c r="D108" s="9">
        <v>34736</v>
      </c>
      <c r="E108" s="9">
        <v>34736</v>
      </c>
      <c r="F108" s="9">
        <v>34736.11</v>
      </c>
      <c r="G108" s="43">
        <f t="shared" si="37"/>
        <v>100.00031667434361</v>
      </c>
    </row>
    <row r="109" spans="1:7" ht="116.25" customHeight="1" outlineLevel="3">
      <c r="A109" s="6" t="s">
        <v>188</v>
      </c>
      <c r="B109" s="8" t="s">
        <v>189</v>
      </c>
      <c r="C109" s="9">
        <f>C110</f>
        <v>11700</v>
      </c>
      <c r="D109" s="9">
        <f t="shared" ref="D109:F109" si="57">D110</f>
        <v>11700</v>
      </c>
      <c r="E109" s="9">
        <f t="shared" si="57"/>
        <v>11700</v>
      </c>
      <c r="F109" s="9">
        <f t="shared" si="57"/>
        <v>5500</v>
      </c>
      <c r="G109" s="43">
        <f t="shared" si="37"/>
        <v>47.008547008547005</v>
      </c>
    </row>
    <row r="110" spans="1:7" ht="159" customHeight="1" outlineLevel="4">
      <c r="A110" s="6" t="s">
        <v>190</v>
      </c>
      <c r="B110" s="21" t="s">
        <v>191</v>
      </c>
      <c r="C110" s="9">
        <v>11700</v>
      </c>
      <c r="D110" s="9">
        <v>11700</v>
      </c>
      <c r="E110" s="9">
        <v>11700</v>
      </c>
      <c r="F110" s="9">
        <v>5500</v>
      </c>
      <c r="G110" s="43">
        <f t="shared" si="37"/>
        <v>47.008547008547005</v>
      </c>
    </row>
    <row r="111" spans="1:7" ht="105" customHeight="1" outlineLevel="3">
      <c r="A111" s="6" t="s">
        <v>192</v>
      </c>
      <c r="B111" s="8" t="s">
        <v>193</v>
      </c>
      <c r="C111" s="9">
        <f>C112</f>
        <v>400</v>
      </c>
      <c r="D111" s="9">
        <f t="shared" ref="D111:F111" si="58">D112</f>
        <v>400</v>
      </c>
      <c r="E111" s="9">
        <f t="shared" si="58"/>
        <v>400</v>
      </c>
      <c r="F111" s="9">
        <f t="shared" si="58"/>
        <v>450</v>
      </c>
      <c r="G111" s="43">
        <f t="shared" si="37"/>
        <v>112.5</v>
      </c>
    </row>
    <row r="112" spans="1:7" ht="177.75" customHeight="1" outlineLevel="4">
      <c r="A112" s="6" t="s">
        <v>194</v>
      </c>
      <c r="B112" s="21" t="s">
        <v>195</v>
      </c>
      <c r="C112" s="9">
        <v>400</v>
      </c>
      <c r="D112" s="9">
        <v>400</v>
      </c>
      <c r="E112" s="9">
        <v>400</v>
      </c>
      <c r="F112" s="9">
        <v>450</v>
      </c>
      <c r="G112" s="43">
        <f t="shared" si="37"/>
        <v>112.5</v>
      </c>
    </row>
    <row r="113" spans="1:7" ht="92.4" outlineLevel="3">
      <c r="A113" s="6" t="s">
        <v>196</v>
      </c>
      <c r="B113" s="8" t="s">
        <v>197</v>
      </c>
      <c r="C113" s="9">
        <f>C114</f>
        <v>4600</v>
      </c>
      <c r="D113" s="9">
        <f t="shared" ref="D113:E113" si="59">D114</f>
        <v>4858</v>
      </c>
      <c r="E113" s="9">
        <f t="shared" si="59"/>
        <v>4858</v>
      </c>
      <c r="F113" s="9">
        <v>6418.74</v>
      </c>
      <c r="G113" s="43">
        <f t="shared" si="37"/>
        <v>132.1272128447921</v>
      </c>
    </row>
    <row r="114" spans="1:7" ht="139.5" customHeight="1" outlineLevel="4">
      <c r="A114" s="6" t="s">
        <v>198</v>
      </c>
      <c r="B114" s="21" t="s">
        <v>199</v>
      </c>
      <c r="C114" s="9">
        <v>4600</v>
      </c>
      <c r="D114" s="9">
        <v>4858</v>
      </c>
      <c r="E114" s="9">
        <v>4858</v>
      </c>
      <c r="F114" s="9">
        <v>6418.74</v>
      </c>
      <c r="G114" s="43">
        <f t="shared" si="37"/>
        <v>132.1272128447921</v>
      </c>
    </row>
    <row r="115" spans="1:7" ht="89.25" customHeight="1" outlineLevel="3">
      <c r="A115" s="6" t="s">
        <v>200</v>
      </c>
      <c r="B115" s="8" t="s">
        <v>201</v>
      </c>
      <c r="C115" s="9">
        <f>C116</f>
        <v>164900</v>
      </c>
      <c r="D115" s="9">
        <f t="shared" ref="D115:F115" si="60">D116</f>
        <v>94900</v>
      </c>
      <c r="E115" s="9">
        <f t="shared" si="60"/>
        <v>94900</v>
      </c>
      <c r="F115" s="9">
        <f t="shared" si="60"/>
        <v>86922.12</v>
      </c>
      <c r="G115" s="43">
        <f t="shared" si="37"/>
        <v>91.593382507903058</v>
      </c>
    </row>
    <row r="116" spans="1:7" ht="126" customHeight="1" outlineLevel="4">
      <c r="A116" s="6" t="s">
        <v>202</v>
      </c>
      <c r="B116" s="21" t="s">
        <v>203</v>
      </c>
      <c r="C116" s="9">
        <v>164900</v>
      </c>
      <c r="D116" s="9">
        <v>94900</v>
      </c>
      <c r="E116" s="9">
        <v>94900</v>
      </c>
      <c r="F116" s="9">
        <v>86922.12</v>
      </c>
      <c r="G116" s="43">
        <f t="shared" si="37"/>
        <v>91.593382507903058</v>
      </c>
    </row>
    <row r="117" spans="1:7" ht="96.75" customHeight="1" outlineLevel="3">
      <c r="A117" s="6" t="s">
        <v>204</v>
      </c>
      <c r="B117" s="8" t="s">
        <v>205</v>
      </c>
      <c r="C117" s="9">
        <f>C118</f>
        <v>109400</v>
      </c>
      <c r="D117" s="9">
        <f t="shared" ref="D117:F117" si="61">D118</f>
        <v>144894</v>
      </c>
      <c r="E117" s="9">
        <f t="shared" si="61"/>
        <v>144894</v>
      </c>
      <c r="F117" s="9">
        <f t="shared" si="61"/>
        <v>149836.19</v>
      </c>
      <c r="G117" s="43">
        <f t="shared" si="37"/>
        <v>103.41090038234849</v>
      </c>
    </row>
    <row r="118" spans="1:7" ht="143.25" customHeight="1" outlineLevel="4">
      <c r="A118" s="6" t="s">
        <v>206</v>
      </c>
      <c r="B118" s="21" t="s">
        <v>207</v>
      </c>
      <c r="C118" s="9">
        <v>109400</v>
      </c>
      <c r="D118" s="9">
        <v>144894</v>
      </c>
      <c r="E118" s="9">
        <v>144894</v>
      </c>
      <c r="F118" s="9">
        <v>149836.19</v>
      </c>
      <c r="G118" s="43">
        <f t="shared" si="37"/>
        <v>103.41090038234849</v>
      </c>
    </row>
    <row r="119" spans="1:7" ht="180" customHeight="1" outlineLevel="2">
      <c r="A119" s="6" t="s">
        <v>208</v>
      </c>
      <c r="B119" s="21" t="s">
        <v>209</v>
      </c>
      <c r="C119" s="9">
        <f>C120</f>
        <v>41300</v>
      </c>
      <c r="D119" s="9">
        <f t="shared" ref="D119:F119" si="62">D120</f>
        <v>70000</v>
      </c>
      <c r="E119" s="9">
        <f t="shared" si="62"/>
        <v>70000</v>
      </c>
      <c r="F119" s="9">
        <f t="shared" si="62"/>
        <v>70000</v>
      </c>
      <c r="G119" s="43">
        <f t="shared" si="37"/>
        <v>100</v>
      </c>
    </row>
    <row r="120" spans="1:7" ht="208.5" customHeight="1" outlineLevel="3">
      <c r="A120" s="6" t="s">
        <v>210</v>
      </c>
      <c r="B120" s="21" t="s">
        <v>211</v>
      </c>
      <c r="C120" s="9">
        <v>41300</v>
      </c>
      <c r="D120" s="9">
        <v>70000</v>
      </c>
      <c r="E120" s="9">
        <v>70000</v>
      </c>
      <c r="F120" s="9">
        <v>70000</v>
      </c>
      <c r="G120" s="43">
        <f t="shared" si="37"/>
        <v>100</v>
      </c>
    </row>
    <row r="121" spans="1:7" ht="52.8" outlineLevel="2">
      <c r="A121" s="6" t="s">
        <v>212</v>
      </c>
      <c r="B121" s="8" t="s">
        <v>213</v>
      </c>
      <c r="C121" s="9">
        <f>C122</f>
        <v>0</v>
      </c>
      <c r="D121" s="9">
        <f t="shared" ref="D121:F121" si="63">D122</f>
        <v>100</v>
      </c>
      <c r="E121" s="9">
        <f t="shared" si="63"/>
        <v>100</v>
      </c>
      <c r="F121" s="9">
        <f t="shared" si="63"/>
        <v>100</v>
      </c>
      <c r="G121" s="43">
        <f t="shared" si="37"/>
        <v>100</v>
      </c>
    </row>
    <row r="122" spans="1:7" ht="79.2" outlineLevel="3">
      <c r="A122" s="6" t="s">
        <v>214</v>
      </c>
      <c r="B122" s="8" t="s">
        <v>215</v>
      </c>
      <c r="C122" s="9">
        <v>0</v>
      </c>
      <c r="D122" s="9">
        <v>100</v>
      </c>
      <c r="E122" s="9">
        <v>100</v>
      </c>
      <c r="F122" s="9">
        <v>100</v>
      </c>
      <c r="G122" s="43">
        <f t="shared" si="37"/>
        <v>100</v>
      </c>
    </row>
    <row r="123" spans="1:7" ht="162.75" customHeight="1" outlineLevel="2">
      <c r="A123" s="6" t="s">
        <v>216</v>
      </c>
      <c r="B123" s="21" t="s">
        <v>217</v>
      </c>
      <c r="C123" s="9">
        <f>C124+C126</f>
        <v>0</v>
      </c>
      <c r="D123" s="9">
        <f t="shared" ref="D123:F123" si="64">D124+D126</f>
        <v>743056</v>
      </c>
      <c r="E123" s="9">
        <f t="shared" si="64"/>
        <v>743056</v>
      </c>
      <c r="F123" s="9">
        <f t="shared" si="64"/>
        <v>739729.2</v>
      </c>
      <c r="G123" s="43">
        <f t="shared" si="37"/>
        <v>99.552281389289632</v>
      </c>
    </row>
    <row r="124" spans="1:7" ht="79.2" outlineLevel="3">
      <c r="A124" s="6" t="s">
        <v>218</v>
      </c>
      <c r="B124" s="8" t="s">
        <v>219</v>
      </c>
      <c r="C124" s="9">
        <f>C125</f>
        <v>0</v>
      </c>
      <c r="D124" s="9">
        <f t="shared" ref="D124:F124" si="65">D125</f>
        <v>115576</v>
      </c>
      <c r="E124" s="9">
        <f t="shared" si="65"/>
        <v>115576</v>
      </c>
      <c r="F124" s="9">
        <f t="shared" si="65"/>
        <v>119629.49</v>
      </c>
      <c r="G124" s="43">
        <f t="shared" si="37"/>
        <v>103.50720737869455</v>
      </c>
    </row>
    <row r="125" spans="1:7" ht="105.6" outlineLevel="4">
      <c r="A125" s="6" t="s">
        <v>220</v>
      </c>
      <c r="B125" s="8" t="s">
        <v>221</v>
      </c>
      <c r="C125" s="9">
        <v>0</v>
      </c>
      <c r="D125" s="9">
        <v>115576</v>
      </c>
      <c r="E125" s="9">
        <v>115576</v>
      </c>
      <c r="F125" s="9">
        <v>119629.49</v>
      </c>
      <c r="G125" s="43">
        <f t="shared" si="37"/>
        <v>103.50720737869455</v>
      </c>
    </row>
    <row r="126" spans="1:7" ht="126.75" customHeight="1" outlineLevel="3">
      <c r="A126" s="6" t="s">
        <v>222</v>
      </c>
      <c r="B126" s="21" t="s">
        <v>223</v>
      </c>
      <c r="C126" s="9">
        <f>C127</f>
        <v>0</v>
      </c>
      <c r="D126" s="9">
        <f t="shared" ref="D126:F126" si="66">D127</f>
        <v>627480</v>
      </c>
      <c r="E126" s="9">
        <f t="shared" si="66"/>
        <v>627480</v>
      </c>
      <c r="F126" s="9">
        <f t="shared" si="66"/>
        <v>620099.71</v>
      </c>
      <c r="G126" s="43">
        <f t="shared" si="37"/>
        <v>98.823820679543559</v>
      </c>
    </row>
    <row r="127" spans="1:7" ht="92.4" outlineLevel="4">
      <c r="A127" s="6" t="s">
        <v>224</v>
      </c>
      <c r="B127" s="8" t="s">
        <v>225</v>
      </c>
      <c r="C127" s="9">
        <v>0</v>
      </c>
      <c r="D127" s="9">
        <v>627480</v>
      </c>
      <c r="E127" s="9">
        <v>627480</v>
      </c>
      <c r="F127" s="9">
        <v>620099.71</v>
      </c>
      <c r="G127" s="43">
        <f t="shared" si="37"/>
        <v>98.823820679543559</v>
      </c>
    </row>
    <row r="128" spans="1:7" ht="26.4" outlineLevel="2">
      <c r="A128" s="6" t="s">
        <v>226</v>
      </c>
      <c r="B128" s="8" t="s">
        <v>227</v>
      </c>
      <c r="C128" s="9">
        <f>C131+C130</f>
        <v>0</v>
      </c>
      <c r="D128" s="9">
        <f t="shared" ref="D128:F128" si="67">D131+D130</f>
        <v>31642</v>
      </c>
      <c r="E128" s="9">
        <f t="shared" si="67"/>
        <v>31642</v>
      </c>
      <c r="F128" s="9">
        <f t="shared" si="67"/>
        <v>39436.6</v>
      </c>
      <c r="G128" s="43">
        <f t="shared" si="37"/>
        <v>124.63371468301625</v>
      </c>
    </row>
    <row r="129" spans="1:7" ht="132" outlineLevel="2">
      <c r="A129" s="6" t="s">
        <v>438</v>
      </c>
      <c r="B129" s="47" t="s">
        <v>439</v>
      </c>
      <c r="C129" s="9">
        <f>C130</f>
        <v>0</v>
      </c>
      <c r="D129" s="9">
        <f t="shared" ref="D129:F129" si="68">D130</f>
        <v>0</v>
      </c>
      <c r="E129" s="9">
        <f t="shared" si="68"/>
        <v>0</v>
      </c>
      <c r="F129" s="9">
        <f t="shared" si="68"/>
        <v>4800</v>
      </c>
      <c r="G129" s="43">
        <v>0</v>
      </c>
    </row>
    <row r="130" spans="1:7" ht="105.6" outlineLevel="2">
      <c r="A130" s="6" t="s">
        <v>440</v>
      </c>
      <c r="B130" s="48" t="s">
        <v>441</v>
      </c>
      <c r="C130" s="9">
        <v>0</v>
      </c>
      <c r="D130" s="9">
        <v>0</v>
      </c>
      <c r="E130" s="9">
        <v>0</v>
      </c>
      <c r="F130" s="9">
        <v>4800</v>
      </c>
      <c r="G130" s="43">
        <v>0</v>
      </c>
    </row>
    <row r="131" spans="1:7" ht="105.6" outlineLevel="3">
      <c r="A131" s="6" t="s">
        <v>228</v>
      </c>
      <c r="B131" s="8" t="s">
        <v>229</v>
      </c>
      <c r="C131" s="9">
        <f>C132</f>
        <v>0</v>
      </c>
      <c r="D131" s="9">
        <f t="shared" ref="D131:F131" si="69">D132</f>
        <v>31642</v>
      </c>
      <c r="E131" s="9">
        <f t="shared" si="69"/>
        <v>31642</v>
      </c>
      <c r="F131" s="9">
        <f t="shared" si="69"/>
        <v>34636.6</v>
      </c>
      <c r="G131" s="43">
        <f t="shared" si="37"/>
        <v>109.46400353959926</v>
      </c>
    </row>
    <row r="132" spans="1:7" ht="105.6" outlineLevel="4">
      <c r="A132" s="6" t="s">
        <v>230</v>
      </c>
      <c r="B132" s="8" t="s">
        <v>231</v>
      </c>
      <c r="C132" s="9">
        <v>0</v>
      </c>
      <c r="D132" s="9">
        <v>31642</v>
      </c>
      <c r="E132" s="9">
        <v>31642</v>
      </c>
      <c r="F132" s="9">
        <v>34636.6</v>
      </c>
      <c r="G132" s="43">
        <f t="shared" si="37"/>
        <v>109.46400353959926</v>
      </c>
    </row>
    <row r="133" spans="1:7" ht="26.4" outlineLevel="2">
      <c r="A133" s="6" t="s">
        <v>232</v>
      </c>
      <c r="B133" s="8" t="s">
        <v>233</v>
      </c>
      <c r="C133" s="9">
        <f>C134</f>
        <v>179200</v>
      </c>
      <c r="D133" s="9">
        <f t="shared" ref="D133:F133" si="70">D134</f>
        <v>239088</v>
      </c>
      <c r="E133" s="9">
        <f t="shared" si="70"/>
        <v>239088</v>
      </c>
      <c r="F133" s="9">
        <f t="shared" si="70"/>
        <v>253293.09</v>
      </c>
      <c r="G133" s="43">
        <f t="shared" si="37"/>
        <v>105.94136468580606</v>
      </c>
    </row>
    <row r="134" spans="1:7" ht="145.19999999999999" outlineLevel="3">
      <c r="A134" s="6" t="s">
        <v>234</v>
      </c>
      <c r="B134" s="21" t="s">
        <v>235</v>
      </c>
      <c r="C134" s="9">
        <v>179200</v>
      </c>
      <c r="D134" s="9">
        <v>239088</v>
      </c>
      <c r="E134" s="9">
        <v>239088</v>
      </c>
      <c r="F134" s="9">
        <v>253293.09</v>
      </c>
      <c r="G134" s="43">
        <f t="shared" si="37"/>
        <v>105.94136468580606</v>
      </c>
    </row>
    <row r="135" spans="1:7" s="27" customFormat="1" ht="26.4" outlineLevel="1">
      <c r="A135" s="28" t="s">
        <v>236</v>
      </c>
      <c r="B135" s="29" t="s">
        <v>237</v>
      </c>
      <c r="C135" s="30">
        <f>C136+C138</f>
        <v>830019.42</v>
      </c>
      <c r="D135" s="30">
        <f t="shared" ref="D135:F135" si="71">D136+D138</f>
        <v>4330523.42</v>
      </c>
      <c r="E135" s="30">
        <f t="shared" si="71"/>
        <v>4330523.42</v>
      </c>
      <c r="F135" s="30">
        <f t="shared" si="71"/>
        <v>4330523.32</v>
      </c>
      <c r="G135" s="26">
        <f t="shared" si="37"/>
        <v>99.999997690810332</v>
      </c>
    </row>
    <row r="136" spans="1:7" ht="13.2" outlineLevel="2">
      <c r="A136" s="6" t="s">
        <v>238</v>
      </c>
      <c r="B136" s="8" t="s">
        <v>239</v>
      </c>
      <c r="C136" s="9">
        <f>C137</f>
        <v>0</v>
      </c>
      <c r="D136" s="9">
        <f t="shared" ref="D136:F136" si="72">D137</f>
        <v>3500504</v>
      </c>
      <c r="E136" s="9">
        <f t="shared" si="72"/>
        <v>3500504</v>
      </c>
      <c r="F136" s="9">
        <f t="shared" si="72"/>
        <v>3500503.9</v>
      </c>
      <c r="G136" s="43">
        <f t="shared" si="37"/>
        <v>99.999997143268502</v>
      </c>
    </row>
    <row r="137" spans="1:7" ht="26.4" outlineLevel="3">
      <c r="A137" s="6" t="s">
        <v>240</v>
      </c>
      <c r="B137" s="8" t="s">
        <v>241</v>
      </c>
      <c r="C137" s="9">
        <v>0</v>
      </c>
      <c r="D137" s="9">
        <v>3500504</v>
      </c>
      <c r="E137" s="9">
        <v>3500504</v>
      </c>
      <c r="F137" s="9">
        <v>3500503.9</v>
      </c>
      <c r="G137" s="43">
        <f t="shared" si="37"/>
        <v>99.999997143268502</v>
      </c>
    </row>
    <row r="138" spans="1:7" ht="13.2" outlineLevel="2">
      <c r="A138" s="6" t="s">
        <v>242</v>
      </c>
      <c r="B138" s="8" t="s">
        <v>243</v>
      </c>
      <c r="C138" s="9">
        <f>C139</f>
        <v>830019.42</v>
      </c>
      <c r="D138" s="9">
        <f t="shared" ref="D138:F138" si="73">D139</f>
        <v>830019.41999999993</v>
      </c>
      <c r="E138" s="9">
        <f t="shared" si="73"/>
        <v>830019.41999999993</v>
      </c>
      <c r="F138" s="9">
        <f t="shared" si="73"/>
        <v>830019.41999999993</v>
      </c>
      <c r="G138" s="43">
        <f t="shared" si="37"/>
        <v>100</v>
      </c>
    </row>
    <row r="139" spans="1:7" ht="26.4" outlineLevel="3">
      <c r="A139" s="6" t="s">
        <v>244</v>
      </c>
      <c r="B139" s="8" t="s">
        <v>245</v>
      </c>
      <c r="C139" s="9">
        <f>C140</f>
        <v>830019.42</v>
      </c>
      <c r="D139" s="9">
        <f>D141+D142+D143+D144+D145+D146</f>
        <v>830019.41999999993</v>
      </c>
      <c r="E139" s="9">
        <f t="shared" ref="E139:F139" si="74">E141+E142+E143+E144+E145+E146</f>
        <v>830019.41999999993</v>
      </c>
      <c r="F139" s="9">
        <f t="shared" si="74"/>
        <v>830019.41999999993</v>
      </c>
      <c r="G139" s="43">
        <f t="shared" si="37"/>
        <v>100</v>
      </c>
    </row>
    <row r="140" spans="1:7" ht="26.4" outlineLevel="4">
      <c r="A140" s="6" t="s">
        <v>244</v>
      </c>
      <c r="B140" s="8" t="s">
        <v>245</v>
      </c>
      <c r="C140" s="9">
        <v>830019.42</v>
      </c>
      <c r="D140" s="9">
        <v>0</v>
      </c>
      <c r="E140" s="9">
        <v>0</v>
      </c>
      <c r="F140" s="9">
        <v>0</v>
      </c>
      <c r="G140" s="43">
        <v>0</v>
      </c>
    </row>
    <row r="141" spans="1:7" ht="52.8" outlineLevel="4">
      <c r="A141" s="6" t="s">
        <v>246</v>
      </c>
      <c r="B141" s="8" t="s">
        <v>247</v>
      </c>
      <c r="C141" s="9">
        <v>0</v>
      </c>
      <c r="D141" s="9">
        <v>35094.959999999999</v>
      </c>
      <c r="E141" s="9">
        <v>35094.959999999999</v>
      </c>
      <c r="F141" s="9">
        <v>35094.959999999999</v>
      </c>
      <c r="G141" s="43">
        <f t="shared" ref="G141:G204" si="75">F141/E141*100</f>
        <v>100</v>
      </c>
    </row>
    <row r="142" spans="1:7" ht="67.5" customHeight="1" outlineLevel="4">
      <c r="A142" s="6" t="s">
        <v>248</v>
      </c>
      <c r="B142" s="8" t="s">
        <v>249</v>
      </c>
      <c r="C142" s="9">
        <v>0</v>
      </c>
      <c r="D142" s="9">
        <v>111369.48</v>
      </c>
      <c r="E142" s="9">
        <v>111369.48</v>
      </c>
      <c r="F142" s="9">
        <v>111369.48</v>
      </c>
      <c r="G142" s="43">
        <f t="shared" si="75"/>
        <v>100</v>
      </c>
    </row>
    <row r="143" spans="1:7" ht="52.8" outlineLevel="4">
      <c r="A143" s="6" t="s">
        <v>250</v>
      </c>
      <c r="B143" s="8" t="s">
        <v>251</v>
      </c>
      <c r="C143" s="9">
        <v>0</v>
      </c>
      <c r="D143" s="9">
        <v>276771</v>
      </c>
      <c r="E143" s="9">
        <v>276771</v>
      </c>
      <c r="F143" s="9">
        <v>276771</v>
      </c>
      <c r="G143" s="43">
        <f t="shared" si="75"/>
        <v>100</v>
      </c>
    </row>
    <row r="144" spans="1:7" ht="52.8" outlineLevel="4">
      <c r="A144" s="6" t="s">
        <v>252</v>
      </c>
      <c r="B144" s="8" t="s">
        <v>253</v>
      </c>
      <c r="C144" s="9">
        <v>0</v>
      </c>
      <c r="D144" s="9">
        <v>117343.93</v>
      </c>
      <c r="E144" s="9">
        <v>117343.93</v>
      </c>
      <c r="F144" s="9">
        <v>117343.93</v>
      </c>
      <c r="G144" s="43">
        <f t="shared" si="75"/>
        <v>100</v>
      </c>
    </row>
    <row r="145" spans="1:7" ht="79.2" outlineLevel="4">
      <c r="A145" s="6" t="s">
        <v>254</v>
      </c>
      <c r="B145" s="8" t="s">
        <v>255</v>
      </c>
      <c r="C145" s="9">
        <v>0</v>
      </c>
      <c r="D145" s="9">
        <v>195440.05</v>
      </c>
      <c r="E145" s="9">
        <v>195440.05</v>
      </c>
      <c r="F145" s="9">
        <v>195440.05</v>
      </c>
      <c r="G145" s="43">
        <f t="shared" si="75"/>
        <v>100</v>
      </c>
    </row>
    <row r="146" spans="1:7" ht="66" outlineLevel="4">
      <c r="A146" s="6" t="s">
        <v>256</v>
      </c>
      <c r="B146" s="8" t="s">
        <v>257</v>
      </c>
      <c r="C146" s="9">
        <v>0</v>
      </c>
      <c r="D146" s="9">
        <v>94000</v>
      </c>
      <c r="E146" s="9">
        <v>94000</v>
      </c>
      <c r="F146" s="9">
        <v>94000</v>
      </c>
      <c r="G146" s="43">
        <f t="shared" si="75"/>
        <v>100</v>
      </c>
    </row>
    <row r="147" spans="1:7" s="27" customFormat="1" ht="26.4">
      <c r="A147" s="28" t="s">
        <v>258</v>
      </c>
      <c r="B147" s="29" t="s">
        <v>259</v>
      </c>
      <c r="C147" s="30">
        <f>C148+C246+C251+C243</f>
        <v>480632044.38</v>
      </c>
      <c r="D147" s="30">
        <f>D148+D246+D251+D243</f>
        <v>519704289.58000004</v>
      </c>
      <c r="E147" s="30">
        <f>E148+E246+E251+E243</f>
        <v>519704289.58000004</v>
      </c>
      <c r="F147" s="30">
        <f>F148+F246+F251+F243</f>
        <v>436565189.51999998</v>
      </c>
      <c r="G147" s="26">
        <f t="shared" si="75"/>
        <v>84.002614231414356</v>
      </c>
    </row>
    <row r="148" spans="1:7" s="27" customFormat="1" ht="66" outlineLevel="1">
      <c r="A148" s="28" t="s">
        <v>260</v>
      </c>
      <c r="B148" s="29" t="s">
        <v>261</v>
      </c>
      <c r="C148" s="30">
        <f>C149+C158+C200+C227</f>
        <v>480632044.38</v>
      </c>
      <c r="D148" s="30">
        <f>D149+D158+D200+D227</f>
        <v>519204289.58000004</v>
      </c>
      <c r="E148" s="30">
        <f>E149+E158+E200+E227</f>
        <v>519204289.58000004</v>
      </c>
      <c r="F148" s="30">
        <f>F149+F158+F200+F227</f>
        <v>448128076.02999997</v>
      </c>
      <c r="G148" s="26">
        <f t="shared" si="75"/>
        <v>86.310549628259864</v>
      </c>
    </row>
    <row r="149" spans="1:7" ht="26.4" outlineLevel="2">
      <c r="A149" s="6" t="s">
        <v>262</v>
      </c>
      <c r="B149" s="8" t="s">
        <v>263</v>
      </c>
      <c r="C149" s="9">
        <f>C150+C152+C156+C154</f>
        <v>147012700</v>
      </c>
      <c r="D149" s="9">
        <f t="shared" ref="D149:F149" si="76">D150+D152+D156+D154</f>
        <v>148388600</v>
      </c>
      <c r="E149" s="9">
        <f t="shared" si="76"/>
        <v>148388600</v>
      </c>
      <c r="F149" s="9">
        <f t="shared" si="76"/>
        <v>148388600</v>
      </c>
      <c r="G149" s="43">
        <f t="shared" si="75"/>
        <v>100</v>
      </c>
    </row>
    <row r="150" spans="1:7" ht="26.4" outlineLevel="3">
      <c r="A150" s="6" t="s">
        <v>264</v>
      </c>
      <c r="B150" s="8" t="s">
        <v>265</v>
      </c>
      <c r="C150" s="9">
        <f>C151</f>
        <v>144665400</v>
      </c>
      <c r="D150" s="9">
        <f t="shared" ref="D150:F150" si="77">D151</f>
        <v>144665400</v>
      </c>
      <c r="E150" s="9">
        <f t="shared" si="77"/>
        <v>144665400</v>
      </c>
      <c r="F150" s="9">
        <f t="shared" si="77"/>
        <v>144665400</v>
      </c>
      <c r="G150" s="43">
        <f t="shared" si="75"/>
        <v>100</v>
      </c>
    </row>
    <row r="151" spans="1:7" ht="52.8" outlineLevel="4">
      <c r="A151" s="6" t="s">
        <v>266</v>
      </c>
      <c r="B151" s="8" t="s">
        <v>267</v>
      </c>
      <c r="C151" s="9">
        <v>144665400</v>
      </c>
      <c r="D151" s="9">
        <v>144665400</v>
      </c>
      <c r="E151" s="9">
        <v>144665400</v>
      </c>
      <c r="F151" s="9">
        <v>144665400</v>
      </c>
      <c r="G151" s="43">
        <f t="shared" si="75"/>
        <v>100</v>
      </c>
    </row>
    <row r="152" spans="1:7" ht="39.6" outlineLevel="3">
      <c r="A152" s="6" t="s">
        <v>268</v>
      </c>
      <c r="B152" s="8" t="s">
        <v>269</v>
      </c>
      <c r="C152" s="9">
        <f>C153</f>
        <v>2301700</v>
      </c>
      <c r="D152" s="9">
        <f t="shared" ref="D152:F152" si="78">D153</f>
        <v>2301700</v>
      </c>
      <c r="E152" s="9">
        <f t="shared" si="78"/>
        <v>2301700</v>
      </c>
      <c r="F152" s="9">
        <f t="shared" si="78"/>
        <v>2301700</v>
      </c>
      <c r="G152" s="43">
        <f t="shared" si="75"/>
        <v>100</v>
      </c>
    </row>
    <row r="153" spans="1:7" ht="52.8" outlineLevel="4">
      <c r="A153" s="6" t="s">
        <v>270</v>
      </c>
      <c r="B153" s="8" t="s">
        <v>271</v>
      </c>
      <c r="C153" s="9">
        <v>2301700</v>
      </c>
      <c r="D153" s="9">
        <v>2301700</v>
      </c>
      <c r="E153" s="9">
        <v>2301700</v>
      </c>
      <c r="F153" s="9">
        <v>2301700</v>
      </c>
      <c r="G153" s="43">
        <f t="shared" si="75"/>
        <v>100</v>
      </c>
    </row>
    <row r="154" spans="1:7" ht="39.6" outlineLevel="4">
      <c r="A154" s="6" t="s">
        <v>423</v>
      </c>
      <c r="B154" s="8" t="s">
        <v>425</v>
      </c>
      <c r="C154" s="9">
        <f>C155</f>
        <v>0</v>
      </c>
      <c r="D154" s="9">
        <f t="shared" ref="D154:F154" si="79">D155</f>
        <v>489000</v>
      </c>
      <c r="E154" s="9">
        <f t="shared" si="79"/>
        <v>489000</v>
      </c>
      <c r="F154" s="9">
        <f t="shared" si="79"/>
        <v>489000</v>
      </c>
      <c r="G154" s="43">
        <f t="shared" si="75"/>
        <v>100</v>
      </c>
    </row>
    <row r="155" spans="1:7" ht="52.8" outlineLevel="4">
      <c r="A155" s="6" t="s">
        <v>424</v>
      </c>
      <c r="B155" s="8" t="s">
        <v>426</v>
      </c>
      <c r="C155" s="9">
        <v>0</v>
      </c>
      <c r="D155" s="9">
        <v>489000</v>
      </c>
      <c r="E155" s="9">
        <v>489000</v>
      </c>
      <c r="F155" s="9">
        <v>489000</v>
      </c>
      <c r="G155" s="43">
        <f t="shared" si="75"/>
        <v>100</v>
      </c>
    </row>
    <row r="156" spans="1:7" ht="13.2" outlineLevel="3">
      <c r="A156" s="6" t="s">
        <v>272</v>
      </c>
      <c r="B156" s="8" t="s">
        <v>273</v>
      </c>
      <c r="C156" s="9">
        <f>C157</f>
        <v>45600</v>
      </c>
      <c r="D156" s="9">
        <f t="shared" ref="D156:F156" si="80">D157</f>
        <v>932500</v>
      </c>
      <c r="E156" s="9">
        <f t="shared" si="80"/>
        <v>932500</v>
      </c>
      <c r="F156" s="9">
        <f t="shared" si="80"/>
        <v>932500</v>
      </c>
      <c r="G156" s="43">
        <f t="shared" si="75"/>
        <v>100</v>
      </c>
    </row>
    <row r="157" spans="1:7" ht="26.4" outlineLevel="4">
      <c r="A157" s="6" t="s">
        <v>274</v>
      </c>
      <c r="B157" s="8" t="s">
        <v>275</v>
      </c>
      <c r="C157" s="9">
        <v>45600</v>
      </c>
      <c r="D157" s="9">
        <v>932500</v>
      </c>
      <c r="E157" s="9">
        <v>932500</v>
      </c>
      <c r="F157" s="9">
        <v>932500</v>
      </c>
      <c r="G157" s="43">
        <f t="shared" si="75"/>
        <v>100</v>
      </c>
    </row>
    <row r="158" spans="1:7" ht="39.6" outlineLevel="2">
      <c r="A158" s="6" t="s">
        <v>276</v>
      </c>
      <c r="B158" s="8" t="s">
        <v>277</v>
      </c>
      <c r="C158" s="9">
        <f>C159+C163+C165+C167+C171+C174</f>
        <v>162533556.87</v>
      </c>
      <c r="D158" s="9">
        <f t="shared" ref="D158:F158" si="81">D159+D163+D165+D167+D171+D174</f>
        <v>181244879.71000004</v>
      </c>
      <c r="E158" s="9">
        <f t="shared" si="81"/>
        <v>181244879.71000001</v>
      </c>
      <c r="F158" s="9">
        <f t="shared" si="81"/>
        <v>117646828.78</v>
      </c>
      <c r="G158" s="43">
        <f t="shared" si="75"/>
        <v>64.91042890052411</v>
      </c>
    </row>
    <row r="159" spans="1:7" ht="55.5" customHeight="1" outlineLevel="3">
      <c r="A159" s="6" t="s">
        <v>278</v>
      </c>
      <c r="B159" s="8" t="s">
        <v>279</v>
      </c>
      <c r="C159" s="9">
        <f>C160</f>
        <v>112442203.40000001</v>
      </c>
      <c r="D159" s="9">
        <f t="shared" ref="D159:F159" si="82">D160</f>
        <v>100201021.98</v>
      </c>
      <c r="E159" s="9">
        <f t="shared" si="82"/>
        <v>100201021.98</v>
      </c>
      <c r="F159" s="9">
        <f t="shared" si="82"/>
        <v>36650226.140000001</v>
      </c>
      <c r="G159" s="43">
        <f t="shared" si="75"/>
        <v>36.576698935581057</v>
      </c>
    </row>
    <row r="160" spans="1:7" ht="52.8" outlineLevel="4">
      <c r="A160" s="6" t="s">
        <v>280</v>
      </c>
      <c r="B160" s="8" t="s">
        <v>281</v>
      </c>
      <c r="C160" s="9">
        <f>C161+C162</f>
        <v>112442203.40000001</v>
      </c>
      <c r="D160" s="9">
        <f t="shared" ref="D160:F160" si="83">D161+D162</f>
        <v>100201021.98</v>
      </c>
      <c r="E160" s="9">
        <f t="shared" si="83"/>
        <v>100201021.98</v>
      </c>
      <c r="F160" s="9">
        <f t="shared" si="83"/>
        <v>36650226.140000001</v>
      </c>
      <c r="G160" s="43">
        <f t="shared" si="75"/>
        <v>36.576698935581057</v>
      </c>
    </row>
    <row r="161" spans="1:7" ht="132" outlineLevel="7">
      <c r="A161" s="6"/>
      <c r="B161" s="7" t="s">
        <v>358</v>
      </c>
      <c r="C161" s="9">
        <v>108183242.40000001</v>
      </c>
      <c r="D161" s="9">
        <v>100201021.98</v>
      </c>
      <c r="E161" s="9">
        <v>100201021.98</v>
      </c>
      <c r="F161" s="9">
        <v>36650226.140000001</v>
      </c>
      <c r="G161" s="43">
        <f t="shared" si="75"/>
        <v>36.576698935581057</v>
      </c>
    </row>
    <row r="162" spans="1:7" ht="68.25" customHeight="1" outlineLevel="7">
      <c r="A162" s="6"/>
      <c r="B162" s="7" t="s">
        <v>359</v>
      </c>
      <c r="C162" s="9">
        <v>4258961</v>
      </c>
      <c r="D162" s="9">
        <v>0</v>
      </c>
      <c r="E162" s="9">
        <v>0</v>
      </c>
      <c r="F162" s="9">
        <v>0</v>
      </c>
      <c r="G162" s="43">
        <v>0</v>
      </c>
    </row>
    <row r="163" spans="1:7" ht="42" customHeight="1" outlineLevel="3">
      <c r="A163" s="6" t="s">
        <v>282</v>
      </c>
      <c r="B163" s="8" t="s">
        <v>283</v>
      </c>
      <c r="C163" s="9">
        <f>C164</f>
        <v>0</v>
      </c>
      <c r="D163" s="9">
        <f t="shared" ref="D163:F163" si="84">D164</f>
        <v>3548684</v>
      </c>
      <c r="E163" s="9">
        <f t="shared" si="84"/>
        <v>3548684</v>
      </c>
      <c r="F163" s="9">
        <f t="shared" si="84"/>
        <v>3548678.45</v>
      </c>
      <c r="G163" s="43">
        <f t="shared" si="75"/>
        <v>99.999843603995174</v>
      </c>
    </row>
    <row r="164" spans="1:7" ht="39.6" outlineLevel="4">
      <c r="A164" s="6" t="s">
        <v>284</v>
      </c>
      <c r="B164" s="8" t="s">
        <v>285</v>
      </c>
      <c r="C164" s="9">
        <v>0</v>
      </c>
      <c r="D164" s="9">
        <v>3548684</v>
      </c>
      <c r="E164" s="9">
        <v>3548684</v>
      </c>
      <c r="F164" s="9">
        <v>3548678.45</v>
      </c>
      <c r="G164" s="43">
        <f t="shared" si="75"/>
        <v>99.999843603995174</v>
      </c>
    </row>
    <row r="165" spans="1:7" ht="26.4" outlineLevel="4">
      <c r="A165" s="6" t="s">
        <v>427</v>
      </c>
      <c r="B165" s="8" t="s">
        <v>429</v>
      </c>
      <c r="C165" s="9">
        <f>C166</f>
        <v>0</v>
      </c>
      <c r="D165" s="9">
        <f t="shared" ref="D165:F165" si="85">D166</f>
        <v>555500</v>
      </c>
      <c r="E165" s="9">
        <f t="shared" si="85"/>
        <v>555500</v>
      </c>
      <c r="F165" s="9">
        <f t="shared" si="85"/>
        <v>555500</v>
      </c>
      <c r="G165" s="43">
        <f t="shared" si="75"/>
        <v>100</v>
      </c>
    </row>
    <row r="166" spans="1:7" ht="26.4" outlineLevel="4">
      <c r="A166" s="6" t="s">
        <v>428</v>
      </c>
      <c r="B166" s="8" t="s">
        <v>429</v>
      </c>
      <c r="C166" s="9">
        <v>0</v>
      </c>
      <c r="D166" s="9">
        <v>555500</v>
      </c>
      <c r="E166" s="9">
        <v>555500</v>
      </c>
      <c r="F166" s="9">
        <v>555500</v>
      </c>
      <c r="G166" s="43">
        <f t="shared" si="75"/>
        <v>100</v>
      </c>
    </row>
    <row r="167" spans="1:7" ht="42" customHeight="1" outlineLevel="3">
      <c r="A167" s="6" t="s">
        <v>286</v>
      </c>
      <c r="B167" s="8" t="s">
        <v>287</v>
      </c>
      <c r="C167" s="9">
        <f>C168</f>
        <v>4819626.1099999994</v>
      </c>
      <c r="D167" s="9">
        <f t="shared" ref="D167:F167" si="86">D168</f>
        <v>4819626.1099999994</v>
      </c>
      <c r="E167" s="9">
        <f t="shared" si="86"/>
        <v>4819626.1099999994</v>
      </c>
      <c r="F167" s="9">
        <f t="shared" si="86"/>
        <v>4819626.1099999994</v>
      </c>
      <c r="G167" s="43">
        <f t="shared" si="75"/>
        <v>100</v>
      </c>
    </row>
    <row r="168" spans="1:7" ht="52.8" outlineLevel="4">
      <c r="A168" s="6" t="s">
        <v>288</v>
      </c>
      <c r="B168" s="8" t="s">
        <v>289</v>
      </c>
      <c r="C168" s="9">
        <f>C169+C170</f>
        <v>4819626.1099999994</v>
      </c>
      <c r="D168" s="9">
        <f t="shared" ref="D168:F168" si="87">D169+D170</f>
        <v>4819626.1099999994</v>
      </c>
      <c r="E168" s="9">
        <f t="shared" si="87"/>
        <v>4819626.1099999994</v>
      </c>
      <c r="F168" s="9">
        <f t="shared" si="87"/>
        <v>4819626.1099999994</v>
      </c>
      <c r="G168" s="43">
        <f t="shared" si="75"/>
        <v>100</v>
      </c>
    </row>
    <row r="169" spans="1:7" ht="39.6" outlineLevel="7">
      <c r="A169" s="6"/>
      <c r="B169" s="7" t="s">
        <v>290</v>
      </c>
      <c r="C169" s="9">
        <v>3567492.42</v>
      </c>
      <c r="D169" s="9">
        <v>3567492.42</v>
      </c>
      <c r="E169" s="9">
        <v>3567492.42</v>
      </c>
      <c r="F169" s="9">
        <v>3567492.42</v>
      </c>
      <c r="G169" s="43">
        <f t="shared" si="75"/>
        <v>100</v>
      </c>
    </row>
    <row r="170" spans="1:7" ht="66" outlineLevel="7">
      <c r="A170" s="6"/>
      <c r="B170" s="7" t="s">
        <v>360</v>
      </c>
      <c r="C170" s="9">
        <v>1252133.69</v>
      </c>
      <c r="D170" s="9">
        <v>1252133.69</v>
      </c>
      <c r="E170" s="9">
        <v>1252133.69</v>
      </c>
      <c r="F170" s="9">
        <v>1252133.69</v>
      </c>
      <c r="G170" s="43">
        <f t="shared" si="75"/>
        <v>100</v>
      </c>
    </row>
    <row r="171" spans="1:7" ht="39.6" outlineLevel="3">
      <c r="A171" s="6" t="s">
        <v>291</v>
      </c>
      <c r="B171" s="8" t="s">
        <v>292</v>
      </c>
      <c r="C171" s="9">
        <f>C172</f>
        <v>470844.11</v>
      </c>
      <c r="D171" s="9">
        <f t="shared" ref="D171:F171" si="88">D172</f>
        <v>470844.11</v>
      </c>
      <c r="E171" s="9">
        <f t="shared" si="88"/>
        <v>470844.11</v>
      </c>
      <c r="F171" s="9">
        <f t="shared" si="88"/>
        <v>470844.11</v>
      </c>
      <c r="G171" s="43">
        <f t="shared" si="75"/>
        <v>100</v>
      </c>
    </row>
    <row r="172" spans="1:7" ht="39.6" outlineLevel="4">
      <c r="A172" s="6" t="s">
        <v>293</v>
      </c>
      <c r="B172" s="8" t="s">
        <v>294</v>
      </c>
      <c r="C172" s="9">
        <f>C173</f>
        <v>470844.11</v>
      </c>
      <c r="D172" s="9">
        <f t="shared" ref="D172:F172" si="89">D173</f>
        <v>470844.11</v>
      </c>
      <c r="E172" s="9">
        <f t="shared" si="89"/>
        <v>470844.11</v>
      </c>
      <c r="F172" s="9">
        <f t="shared" si="89"/>
        <v>470844.11</v>
      </c>
      <c r="G172" s="43">
        <f t="shared" si="75"/>
        <v>100</v>
      </c>
    </row>
    <row r="173" spans="1:7" ht="52.8" outlineLevel="7">
      <c r="A173" s="6"/>
      <c r="B173" s="7" t="s">
        <v>361</v>
      </c>
      <c r="C173" s="9">
        <v>470844.11</v>
      </c>
      <c r="D173" s="9">
        <v>470844.11</v>
      </c>
      <c r="E173" s="9">
        <v>470844.11</v>
      </c>
      <c r="F173" s="9">
        <v>470844.11</v>
      </c>
      <c r="G173" s="43">
        <f t="shared" si="75"/>
        <v>100</v>
      </c>
    </row>
    <row r="174" spans="1:7" ht="13.2" outlineLevel="3">
      <c r="A174" s="6" t="s">
        <v>295</v>
      </c>
      <c r="B174" s="8" t="s">
        <v>296</v>
      </c>
      <c r="C174" s="9">
        <f>C175</f>
        <v>44800883.25</v>
      </c>
      <c r="D174" s="9">
        <f t="shared" ref="D174:F174" si="90">D175</f>
        <v>71649203.51000002</v>
      </c>
      <c r="E174" s="9">
        <f t="shared" si="90"/>
        <v>71649203.510000005</v>
      </c>
      <c r="F174" s="9">
        <f t="shared" si="90"/>
        <v>71601953.969999999</v>
      </c>
      <c r="G174" s="43">
        <f t="shared" si="75"/>
        <v>99.934054340194564</v>
      </c>
    </row>
    <row r="175" spans="1:7" ht="26.4" outlineLevel="4">
      <c r="A175" s="6" t="s">
        <v>297</v>
      </c>
      <c r="B175" s="8" t="s">
        <v>298</v>
      </c>
      <c r="C175" s="9">
        <f>C176+C184+C185+C186+C187+C188+C189+C190+C191+C192+C193+C194+C195+C196+C197+C198+C199</f>
        <v>44800883.25</v>
      </c>
      <c r="D175" s="9">
        <f>D176+D184+D185+D186+D187+D188+D189+D190+D191++D192+D193+D194+D195+D196+D197+D198+D199</f>
        <v>71649203.51000002</v>
      </c>
      <c r="E175" s="9">
        <f t="shared" ref="E175:F175" si="91">E176+E184+E185+E186+E187+E193+E194+E195+E196+E197+E198+E199+E188+E189+E190+E191+E192</f>
        <v>71649203.510000005</v>
      </c>
      <c r="F175" s="9">
        <f t="shared" si="91"/>
        <v>71601953.969999999</v>
      </c>
      <c r="G175" s="43">
        <f t="shared" si="75"/>
        <v>99.934054340194564</v>
      </c>
    </row>
    <row r="176" spans="1:7" ht="39.6" outlineLevel="4">
      <c r="A176" s="6"/>
      <c r="B176" s="10" t="s">
        <v>362</v>
      </c>
      <c r="C176" s="39">
        <v>10000000</v>
      </c>
      <c r="D176" s="39">
        <f>D178+D179+D180+D181+D182+D183</f>
        <v>10000000</v>
      </c>
      <c r="E176" s="39">
        <f t="shared" ref="E176:F176" si="92">E178+E179+E180+E181+E182+E183</f>
        <v>10000000</v>
      </c>
      <c r="F176" s="39">
        <f t="shared" si="92"/>
        <v>10000000</v>
      </c>
      <c r="G176" s="43">
        <f t="shared" si="75"/>
        <v>100</v>
      </c>
    </row>
    <row r="177" spans="1:9" ht="13.2" outlineLevel="4">
      <c r="A177" s="6"/>
      <c r="B177" s="10" t="s">
        <v>363</v>
      </c>
      <c r="C177" s="9"/>
      <c r="D177" s="9"/>
      <c r="E177" s="9"/>
      <c r="F177" s="9"/>
      <c r="G177" s="43"/>
    </row>
    <row r="178" spans="1:9" ht="39.6" outlineLevel="4">
      <c r="A178" s="6"/>
      <c r="B178" s="10" t="s">
        <v>364</v>
      </c>
      <c r="C178" s="9">
        <v>0</v>
      </c>
      <c r="D178" s="11">
        <v>1900121.82</v>
      </c>
      <c r="E178" s="14">
        <v>1900121.82</v>
      </c>
      <c r="F178" s="39">
        <v>1900121.82</v>
      </c>
      <c r="G178" s="43">
        <f t="shared" si="75"/>
        <v>100</v>
      </c>
      <c r="H178" s="40"/>
      <c r="I178" s="40"/>
    </row>
    <row r="179" spans="1:9" ht="26.4" outlineLevel="4">
      <c r="A179" s="6"/>
      <c r="B179" s="10" t="s">
        <v>365</v>
      </c>
      <c r="C179" s="9">
        <v>0</v>
      </c>
      <c r="D179" s="11">
        <v>562472.75</v>
      </c>
      <c r="E179" s="14">
        <v>562472.75</v>
      </c>
      <c r="F179" s="39">
        <v>562472.75</v>
      </c>
      <c r="G179" s="43">
        <f t="shared" si="75"/>
        <v>100</v>
      </c>
    </row>
    <row r="180" spans="1:9" ht="26.4" outlineLevel="4">
      <c r="A180" s="6"/>
      <c r="B180" s="10" t="s">
        <v>366</v>
      </c>
      <c r="C180" s="9">
        <v>0</v>
      </c>
      <c r="D180" s="11">
        <v>1927062.55</v>
      </c>
      <c r="E180" s="14">
        <v>1927062.55</v>
      </c>
      <c r="F180" s="39">
        <v>1927062.55</v>
      </c>
      <c r="G180" s="43">
        <f t="shared" si="75"/>
        <v>100</v>
      </c>
    </row>
    <row r="181" spans="1:9" ht="26.4" outlineLevel="4">
      <c r="A181" s="6"/>
      <c r="B181" s="31" t="s">
        <v>367</v>
      </c>
      <c r="C181" s="9">
        <v>0</v>
      </c>
      <c r="D181" s="11">
        <v>198319.15</v>
      </c>
      <c r="E181" s="14">
        <v>198319.15</v>
      </c>
      <c r="F181" s="39">
        <v>198319.15</v>
      </c>
      <c r="G181" s="43">
        <f t="shared" si="75"/>
        <v>100</v>
      </c>
    </row>
    <row r="182" spans="1:9" ht="39.6" outlineLevel="4">
      <c r="A182" s="6"/>
      <c r="B182" s="10" t="s">
        <v>368</v>
      </c>
      <c r="C182" s="9">
        <v>0</v>
      </c>
      <c r="D182" s="11">
        <v>4520173.9800000004</v>
      </c>
      <c r="E182" s="14">
        <v>4520173.9800000004</v>
      </c>
      <c r="F182" s="39">
        <v>4520173.9800000004</v>
      </c>
      <c r="G182" s="43">
        <f t="shared" si="75"/>
        <v>100</v>
      </c>
      <c r="H182" s="40"/>
    </row>
    <row r="183" spans="1:9" ht="39.6" outlineLevel="4">
      <c r="A183" s="6"/>
      <c r="B183" s="10" t="s">
        <v>442</v>
      </c>
      <c r="C183" s="9">
        <v>0</v>
      </c>
      <c r="D183" s="11">
        <v>891849.75</v>
      </c>
      <c r="E183" s="14">
        <v>891849.75</v>
      </c>
      <c r="F183" s="39">
        <v>891849.75</v>
      </c>
      <c r="G183" s="43">
        <f t="shared" si="75"/>
        <v>100</v>
      </c>
      <c r="H183" s="40"/>
    </row>
    <row r="184" spans="1:9" ht="54" customHeight="1" outlineLevel="7">
      <c r="A184" s="6"/>
      <c r="B184" s="12" t="s">
        <v>369</v>
      </c>
      <c r="C184" s="39">
        <v>94000</v>
      </c>
      <c r="D184" s="39">
        <v>94000</v>
      </c>
      <c r="E184" s="9">
        <v>94000</v>
      </c>
      <c r="F184" s="9">
        <v>94000</v>
      </c>
      <c r="G184" s="43">
        <f t="shared" si="75"/>
        <v>100</v>
      </c>
    </row>
    <row r="185" spans="1:9" ht="52.8" outlineLevel="7">
      <c r="A185" s="6"/>
      <c r="B185" s="10" t="s">
        <v>370</v>
      </c>
      <c r="C185" s="39">
        <v>84100</v>
      </c>
      <c r="D185" s="39">
        <v>84100</v>
      </c>
      <c r="E185" s="9">
        <v>84100</v>
      </c>
      <c r="F185" s="9">
        <v>84100</v>
      </c>
      <c r="G185" s="43">
        <f t="shared" si="75"/>
        <v>100</v>
      </c>
    </row>
    <row r="186" spans="1:9" ht="92.4" outlineLevel="7">
      <c r="A186" s="6"/>
      <c r="B186" s="10" t="s">
        <v>371</v>
      </c>
      <c r="C186" s="39">
        <v>27668900</v>
      </c>
      <c r="D186" s="39">
        <v>45138752.090000004</v>
      </c>
      <c r="E186" s="9">
        <v>45138752.090000004</v>
      </c>
      <c r="F186" s="9">
        <v>45138752.090000004</v>
      </c>
      <c r="G186" s="43">
        <f t="shared" si="75"/>
        <v>100</v>
      </c>
    </row>
    <row r="187" spans="1:9" ht="81.75" customHeight="1" outlineLevel="7">
      <c r="A187" s="6"/>
      <c r="B187" s="7" t="s">
        <v>372</v>
      </c>
      <c r="C187" s="39">
        <v>6953883.25</v>
      </c>
      <c r="D187" s="41">
        <v>6514.54</v>
      </c>
      <c r="E187" s="41">
        <v>6514.54</v>
      </c>
      <c r="F187" s="41">
        <v>0</v>
      </c>
      <c r="G187" s="43">
        <f t="shared" si="75"/>
        <v>0</v>
      </c>
      <c r="H187" s="40"/>
    </row>
    <row r="188" spans="1:9" ht="39.6" outlineLevel="7">
      <c r="A188" s="6"/>
      <c r="B188" s="7" t="s">
        <v>373</v>
      </c>
      <c r="C188" s="9">
        <v>0</v>
      </c>
      <c r="D188" s="11">
        <v>1427316.75</v>
      </c>
      <c r="E188" s="11">
        <v>1427316.75</v>
      </c>
      <c r="F188" s="11">
        <v>1427316.75</v>
      </c>
      <c r="G188" s="43">
        <f t="shared" si="75"/>
        <v>100</v>
      </c>
      <c r="H188" s="40"/>
    </row>
    <row r="189" spans="1:9" ht="26.4" outlineLevel="7">
      <c r="A189" s="6"/>
      <c r="B189" s="7" t="s">
        <v>374</v>
      </c>
      <c r="C189" s="9">
        <v>0</v>
      </c>
      <c r="D189" s="11">
        <v>1000202.34</v>
      </c>
      <c r="E189" s="11">
        <v>1000202.34</v>
      </c>
      <c r="F189" s="11">
        <v>1000202.34</v>
      </c>
      <c r="G189" s="43">
        <f t="shared" si="75"/>
        <v>100</v>
      </c>
      <c r="H189" s="40"/>
    </row>
    <row r="190" spans="1:9" ht="26.4" outlineLevel="7">
      <c r="A190" s="6"/>
      <c r="B190" s="7" t="s">
        <v>375</v>
      </c>
      <c r="C190" s="9">
        <v>0</v>
      </c>
      <c r="D190" s="11">
        <v>1029487.38</v>
      </c>
      <c r="E190" s="11">
        <v>1029487.38</v>
      </c>
      <c r="F190" s="11">
        <v>1029487.38</v>
      </c>
      <c r="G190" s="43">
        <f t="shared" si="75"/>
        <v>100</v>
      </c>
      <c r="H190" s="40"/>
    </row>
    <row r="191" spans="1:9" ht="26.4" outlineLevel="7">
      <c r="A191" s="6"/>
      <c r="B191" s="7" t="s">
        <v>376</v>
      </c>
      <c r="C191" s="9">
        <v>0</v>
      </c>
      <c r="D191" s="11">
        <v>2122578.84</v>
      </c>
      <c r="E191" s="11">
        <v>2122578.84</v>
      </c>
      <c r="F191" s="11">
        <v>2122578.84</v>
      </c>
      <c r="G191" s="43">
        <f t="shared" si="75"/>
        <v>100</v>
      </c>
    </row>
    <row r="192" spans="1:9" ht="26.4" outlineLevel="7">
      <c r="A192" s="6"/>
      <c r="B192" s="7" t="s">
        <v>377</v>
      </c>
      <c r="C192" s="9">
        <v>0</v>
      </c>
      <c r="D192" s="11">
        <v>1374297.92</v>
      </c>
      <c r="E192" s="11">
        <v>1374297.92</v>
      </c>
      <c r="F192" s="11">
        <v>1374297.92</v>
      </c>
      <c r="G192" s="43">
        <f t="shared" si="75"/>
        <v>100</v>
      </c>
      <c r="H192" s="40"/>
    </row>
    <row r="193" spans="1:7" ht="39.6" outlineLevel="7">
      <c r="A193" s="6"/>
      <c r="B193" s="7" t="s">
        <v>378</v>
      </c>
      <c r="C193" s="9">
        <v>0</v>
      </c>
      <c r="D193" s="39">
        <v>5644187.1600000001</v>
      </c>
      <c r="E193" s="9">
        <v>5644187.1600000001</v>
      </c>
      <c r="F193" s="9">
        <v>5644187.1600000001</v>
      </c>
      <c r="G193" s="43">
        <f t="shared" si="75"/>
        <v>100</v>
      </c>
    </row>
    <row r="194" spans="1:7" ht="70.5" customHeight="1" outlineLevel="7">
      <c r="A194" s="6"/>
      <c r="B194" s="7" t="s">
        <v>379</v>
      </c>
      <c r="C194" s="9">
        <v>0</v>
      </c>
      <c r="D194" s="39">
        <v>1484540.9</v>
      </c>
      <c r="E194" s="9">
        <v>1484540.9</v>
      </c>
      <c r="F194" s="9">
        <v>1484540.9</v>
      </c>
      <c r="G194" s="43">
        <f t="shared" si="75"/>
        <v>100</v>
      </c>
    </row>
    <row r="195" spans="1:7" ht="66" outlineLevel="7">
      <c r="A195" s="6"/>
      <c r="B195" s="7" t="s">
        <v>380</v>
      </c>
      <c r="C195" s="9">
        <v>0</v>
      </c>
      <c r="D195" s="39">
        <v>181500</v>
      </c>
      <c r="E195" s="9">
        <v>181500</v>
      </c>
      <c r="F195" s="9">
        <v>181163.05</v>
      </c>
      <c r="G195" s="43">
        <f t="shared" si="75"/>
        <v>99.814352617079876</v>
      </c>
    </row>
    <row r="196" spans="1:7" ht="67.5" customHeight="1" outlineLevel="7">
      <c r="A196" s="6"/>
      <c r="B196" s="7" t="s">
        <v>410</v>
      </c>
      <c r="C196" s="9">
        <v>0</v>
      </c>
      <c r="D196" s="39">
        <v>181665.39</v>
      </c>
      <c r="E196" s="9">
        <v>181665.39</v>
      </c>
      <c r="F196" s="9">
        <v>143382.74</v>
      </c>
      <c r="G196" s="43">
        <f t="shared" si="75"/>
        <v>78.926833559215652</v>
      </c>
    </row>
    <row r="197" spans="1:7" ht="26.4" outlineLevel="7">
      <c r="A197" s="6"/>
      <c r="B197" s="7" t="s">
        <v>409</v>
      </c>
      <c r="C197" s="9">
        <v>0</v>
      </c>
      <c r="D197" s="39">
        <v>100000</v>
      </c>
      <c r="E197" s="9">
        <v>100000</v>
      </c>
      <c r="F197" s="9">
        <v>100000</v>
      </c>
      <c r="G197" s="43">
        <f t="shared" si="75"/>
        <v>100</v>
      </c>
    </row>
    <row r="198" spans="1:7" ht="26.4" outlineLevel="7">
      <c r="A198" s="6"/>
      <c r="B198" s="7" t="s">
        <v>445</v>
      </c>
      <c r="C198" s="9">
        <v>0</v>
      </c>
      <c r="D198" s="39">
        <v>115000</v>
      </c>
      <c r="E198" s="9">
        <v>115000</v>
      </c>
      <c r="F198" s="9">
        <v>115000</v>
      </c>
      <c r="G198" s="43">
        <f t="shared" si="75"/>
        <v>100</v>
      </c>
    </row>
    <row r="199" spans="1:7" ht="52.8" outlineLevel="7">
      <c r="A199" s="6"/>
      <c r="B199" s="7" t="s">
        <v>446</v>
      </c>
      <c r="C199" s="9">
        <v>0</v>
      </c>
      <c r="D199" s="39">
        <v>1665060.2</v>
      </c>
      <c r="E199" s="9">
        <v>1665060.2</v>
      </c>
      <c r="F199" s="9">
        <v>1662944.8</v>
      </c>
      <c r="G199" s="43">
        <f t="shared" si="75"/>
        <v>99.872953542460507</v>
      </c>
    </row>
    <row r="200" spans="1:7" ht="26.4" outlineLevel="2">
      <c r="A200" s="6" t="s">
        <v>299</v>
      </c>
      <c r="B200" s="8" t="s">
        <v>300</v>
      </c>
      <c r="C200" s="9">
        <f>C201+C216+C218+C220+C222+C224</f>
        <v>145926340.24000001</v>
      </c>
      <c r="D200" s="39">
        <f t="shared" ref="D200:F200" si="93">D201+D216+D218+D220+D222+D224</f>
        <v>151976173.24000001</v>
      </c>
      <c r="E200" s="9">
        <f t="shared" si="93"/>
        <v>151976173.24000001</v>
      </c>
      <c r="F200" s="9">
        <f t="shared" si="93"/>
        <v>151880873.24000001</v>
      </c>
      <c r="G200" s="43">
        <f t="shared" si="75"/>
        <v>99.937292801912108</v>
      </c>
    </row>
    <row r="201" spans="1:7" ht="39.6" outlineLevel="3">
      <c r="A201" s="6" t="s">
        <v>301</v>
      </c>
      <c r="B201" s="8" t="s">
        <v>302</v>
      </c>
      <c r="C201" s="9">
        <f>C202</f>
        <v>138033000</v>
      </c>
      <c r="D201" s="9">
        <f t="shared" ref="D201:F201" si="94">D202</f>
        <v>144055633</v>
      </c>
      <c r="E201" s="9">
        <f t="shared" si="94"/>
        <v>144055633</v>
      </c>
      <c r="F201" s="9">
        <f t="shared" si="94"/>
        <v>143960333</v>
      </c>
      <c r="G201" s="43">
        <f t="shared" si="75"/>
        <v>99.933845002784452</v>
      </c>
    </row>
    <row r="202" spans="1:7" ht="52.8" outlineLevel="4">
      <c r="A202" s="6" t="s">
        <v>303</v>
      </c>
      <c r="B202" s="8" t="s">
        <v>304</v>
      </c>
      <c r="C202" s="9">
        <f>C203+C204+C205+C206+C207+C208+C209+C210+C211+C212+C213+C214</f>
        <v>138033000</v>
      </c>
      <c r="D202" s="9">
        <f>D203+D204+D205+D206+D207+D208+D209+D210+D211+D212+D213+D214+D215</f>
        <v>144055633</v>
      </c>
      <c r="E202" s="9">
        <f t="shared" ref="E202:F202" si="95">E203+E204+E205+E206+E207+E208+E209+E210+E211+E212+E213+E214+E215</f>
        <v>144055633</v>
      </c>
      <c r="F202" s="9">
        <f t="shared" si="95"/>
        <v>143960333</v>
      </c>
      <c r="G202" s="43">
        <f t="shared" si="75"/>
        <v>99.933845002784452</v>
      </c>
    </row>
    <row r="203" spans="1:7" ht="45" customHeight="1" outlineLevel="4">
      <c r="A203" s="6"/>
      <c r="B203" s="13" t="s">
        <v>381</v>
      </c>
      <c r="C203" s="14">
        <v>129438300</v>
      </c>
      <c r="D203" s="14">
        <v>134878700</v>
      </c>
      <c r="E203" s="9">
        <v>134878700</v>
      </c>
      <c r="F203" s="9">
        <v>134783400</v>
      </c>
      <c r="G203" s="43">
        <f t="shared" si="75"/>
        <v>99.929343921612528</v>
      </c>
    </row>
    <row r="204" spans="1:7" ht="66" outlineLevel="7">
      <c r="A204" s="6"/>
      <c r="B204" s="15" t="s">
        <v>382</v>
      </c>
      <c r="C204" s="9">
        <v>215300</v>
      </c>
      <c r="D204" s="9">
        <v>224900</v>
      </c>
      <c r="E204" s="9">
        <v>224900</v>
      </c>
      <c r="F204" s="9">
        <v>224900</v>
      </c>
      <c r="G204" s="43">
        <f t="shared" si="75"/>
        <v>100</v>
      </c>
    </row>
    <row r="205" spans="1:7" ht="52.8" outlineLevel="7">
      <c r="A205" s="6"/>
      <c r="B205" s="16" t="s">
        <v>383</v>
      </c>
      <c r="C205" s="9">
        <v>175100</v>
      </c>
      <c r="D205" s="9">
        <v>175100</v>
      </c>
      <c r="E205" s="9">
        <v>175100</v>
      </c>
      <c r="F205" s="9">
        <v>175100</v>
      </c>
      <c r="G205" s="43">
        <f t="shared" ref="G205:G245" si="96">F205/E205*100</f>
        <v>100</v>
      </c>
    </row>
    <row r="206" spans="1:7" ht="79.2" outlineLevel="7">
      <c r="A206" s="6"/>
      <c r="B206" s="16" t="s">
        <v>384</v>
      </c>
      <c r="C206" s="9">
        <v>5900</v>
      </c>
      <c r="D206" s="9">
        <v>6200</v>
      </c>
      <c r="E206" s="9">
        <v>6200</v>
      </c>
      <c r="F206" s="9">
        <v>6200</v>
      </c>
      <c r="G206" s="43">
        <f t="shared" si="96"/>
        <v>100</v>
      </c>
    </row>
    <row r="207" spans="1:7" ht="39.6" outlineLevel="7">
      <c r="A207" s="6"/>
      <c r="B207" s="13" t="s">
        <v>385</v>
      </c>
      <c r="C207" s="9">
        <v>2337900</v>
      </c>
      <c r="D207" s="9">
        <v>2337900</v>
      </c>
      <c r="E207" s="9">
        <v>2337900</v>
      </c>
      <c r="F207" s="9">
        <v>2337900</v>
      </c>
      <c r="G207" s="43">
        <f t="shared" si="96"/>
        <v>100</v>
      </c>
    </row>
    <row r="208" spans="1:7" ht="132" outlineLevel="7">
      <c r="A208" s="6"/>
      <c r="B208" s="16" t="s">
        <v>386</v>
      </c>
      <c r="C208" s="9">
        <v>4907300</v>
      </c>
      <c r="D208" s="9">
        <v>5191400</v>
      </c>
      <c r="E208" s="9">
        <v>5191400</v>
      </c>
      <c r="F208" s="9">
        <v>5191400</v>
      </c>
      <c r="G208" s="43">
        <f t="shared" si="96"/>
        <v>100</v>
      </c>
    </row>
    <row r="209" spans="1:8" ht="92.4" outlineLevel="7">
      <c r="A209" s="6"/>
      <c r="B209" s="16" t="s">
        <v>387</v>
      </c>
      <c r="C209" s="9">
        <v>60000</v>
      </c>
      <c r="D209" s="9">
        <v>62800</v>
      </c>
      <c r="E209" s="9">
        <v>62800</v>
      </c>
      <c r="F209" s="9">
        <v>62800</v>
      </c>
      <c r="G209" s="43">
        <f t="shared" si="96"/>
        <v>100</v>
      </c>
      <c r="H209" s="1" t="s">
        <v>419</v>
      </c>
    </row>
    <row r="210" spans="1:8" ht="92.4" outlineLevel="7">
      <c r="A210" s="6"/>
      <c r="B210" s="16" t="s">
        <v>388</v>
      </c>
      <c r="C210" s="9">
        <v>700</v>
      </c>
      <c r="D210" s="9">
        <v>733</v>
      </c>
      <c r="E210" s="9">
        <v>733</v>
      </c>
      <c r="F210" s="9">
        <v>733</v>
      </c>
      <c r="G210" s="43">
        <f t="shared" si="96"/>
        <v>100</v>
      </c>
    </row>
    <row r="211" spans="1:8" ht="26.4" outlineLevel="7">
      <c r="A211" s="6"/>
      <c r="B211" s="13" t="s">
        <v>389</v>
      </c>
      <c r="C211" s="9">
        <v>10600</v>
      </c>
      <c r="D211" s="9">
        <v>10600</v>
      </c>
      <c r="E211" s="9">
        <v>10600</v>
      </c>
      <c r="F211" s="9">
        <v>10600</v>
      </c>
      <c r="G211" s="43">
        <f t="shared" si="96"/>
        <v>100</v>
      </c>
    </row>
    <row r="212" spans="1:8" ht="52.8" outlineLevel="7">
      <c r="A212" s="6"/>
      <c r="B212" s="13" t="s">
        <v>390</v>
      </c>
      <c r="C212" s="9">
        <v>47800</v>
      </c>
      <c r="D212" s="9">
        <v>50000</v>
      </c>
      <c r="E212" s="9">
        <v>50000</v>
      </c>
      <c r="F212" s="9">
        <v>50000</v>
      </c>
      <c r="G212" s="43">
        <f t="shared" si="96"/>
        <v>100</v>
      </c>
    </row>
    <row r="213" spans="1:8" ht="39.6" outlineLevel="7">
      <c r="A213" s="6"/>
      <c r="B213" s="13" t="s">
        <v>391</v>
      </c>
      <c r="C213" s="9">
        <v>823800</v>
      </c>
      <c r="D213" s="9">
        <v>861300</v>
      </c>
      <c r="E213" s="9">
        <v>861300</v>
      </c>
      <c r="F213" s="9">
        <v>861300</v>
      </c>
      <c r="G213" s="43">
        <f t="shared" si="96"/>
        <v>100</v>
      </c>
    </row>
    <row r="214" spans="1:8" ht="92.4" outlineLevel="7">
      <c r="A214" s="6"/>
      <c r="B214" s="16" t="s">
        <v>392</v>
      </c>
      <c r="C214" s="9">
        <v>10300</v>
      </c>
      <c r="D214" s="9">
        <v>10800</v>
      </c>
      <c r="E214" s="9">
        <v>10800</v>
      </c>
      <c r="F214" s="9">
        <v>10800</v>
      </c>
      <c r="G214" s="43">
        <f t="shared" si="96"/>
        <v>100</v>
      </c>
    </row>
    <row r="215" spans="1:8" ht="39.6" outlineLevel="7">
      <c r="A215" s="6"/>
      <c r="B215" s="42" t="s">
        <v>430</v>
      </c>
      <c r="C215" s="9">
        <v>0</v>
      </c>
      <c r="D215" s="9">
        <v>245200</v>
      </c>
      <c r="E215" s="9">
        <v>245200</v>
      </c>
      <c r="F215" s="9">
        <v>245200</v>
      </c>
      <c r="G215" s="43">
        <f t="shared" si="96"/>
        <v>100</v>
      </c>
    </row>
    <row r="216" spans="1:8" ht="90" customHeight="1" outlineLevel="3">
      <c r="A216" s="6" t="s">
        <v>305</v>
      </c>
      <c r="B216" s="8" t="s">
        <v>306</v>
      </c>
      <c r="C216" s="9">
        <f>C217</f>
        <v>6124272</v>
      </c>
      <c r="D216" s="9">
        <f t="shared" ref="D216:F216" si="97">D217</f>
        <v>6124272</v>
      </c>
      <c r="E216" s="9">
        <f t="shared" si="97"/>
        <v>6124272</v>
      </c>
      <c r="F216" s="9">
        <f t="shared" si="97"/>
        <v>6124272</v>
      </c>
      <c r="G216" s="43">
        <f t="shared" si="96"/>
        <v>100</v>
      </c>
    </row>
    <row r="217" spans="1:8" ht="90.75" customHeight="1" outlineLevel="4">
      <c r="A217" s="6" t="s">
        <v>307</v>
      </c>
      <c r="B217" s="8" t="s">
        <v>308</v>
      </c>
      <c r="C217" s="9">
        <v>6124272</v>
      </c>
      <c r="D217" s="9">
        <v>6124272</v>
      </c>
      <c r="E217" s="9">
        <v>6124272</v>
      </c>
      <c r="F217" s="9">
        <v>6124272</v>
      </c>
      <c r="G217" s="43">
        <f t="shared" si="96"/>
        <v>100</v>
      </c>
    </row>
    <row r="218" spans="1:8" ht="66" customHeight="1" outlineLevel="3">
      <c r="A218" s="6" t="s">
        <v>309</v>
      </c>
      <c r="B218" s="8" t="s">
        <v>310</v>
      </c>
      <c r="C218" s="9">
        <f>C219</f>
        <v>476000</v>
      </c>
      <c r="D218" s="9">
        <f t="shared" ref="D218:F218" si="98">D219</f>
        <v>503200</v>
      </c>
      <c r="E218" s="9">
        <f t="shared" si="98"/>
        <v>503200</v>
      </c>
      <c r="F218" s="9">
        <f t="shared" si="98"/>
        <v>503200</v>
      </c>
      <c r="G218" s="43">
        <f t="shared" si="96"/>
        <v>100</v>
      </c>
    </row>
    <row r="219" spans="1:8" ht="72.75" customHeight="1" outlineLevel="4">
      <c r="A219" s="6" t="s">
        <v>311</v>
      </c>
      <c r="B219" s="8" t="s">
        <v>312</v>
      </c>
      <c r="C219" s="9">
        <v>476000</v>
      </c>
      <c r="D219" s="9">
        <v>503200</v>
      </c>
      <c r="E219" s="9">
        <v>503200</v>
      </c>
      <c r="F219" s="9">
        <v>503200</v>
      </c>
      <c r="G219" s="43">
        <f t="shared" si="96"/>
        <v>100</v>
      </c>
    </row>
    <row r="220" spans="1:8" ht="82.5" customHeight="1" outlineLevel="3">
      <c r="A220" s="6" t="s">
        <v>313</v>
      </c>
      <c r="B220" s="8" t="s">
        <v>314</v>
      </c>
      <c r="C220" s="9">
        <f>C221</f>
        <v>36300</v>
      </c>
      <c r="D220" s="9">
        <f t="shared" ref="D220:F220" si="99">D221</f>
        <v>36300</v>
      </c>
      <c r="E220" s="9">
        <f t="shared" si="99"/>
        <v>36300</v>
      </c>
      <c r="F220" s="9">
        <f t="shared" si="99"/>
        <v>36300</v>
      </c>
      <c r="G220" s="43">
        <f t="shared" si="96"/>
        <v>100</v>
      </c>
    </row>
    <row r="221" spans="1:8" ht="90" customHeight="1" outlineLevel="4">
      <c r="A221" s="6" t="s">
        <v>315</v>
      </c>
      <c r="B221" s="8" t="s">
        <v>316</v>
      </c>
      <c r="C221" s="9">
        <v>36300</v>
      </c>
      <c r="D221" s="9">
        <v>36300</v>
      </c>
      <c r="E221" s="9">
        <v>36300</v>
      </c>
      <c r="F221" s="9">
        <v>36300</v>
      </c>
      <c r="G221" s="43">
        <f t="shared" si="96"/>
        <v>100</v>
      </c>
    </row>
    <row r="222" spans="1:8" ht="39.6" outlineLevel="3">
      <c r="A222" s="6" t="s">
        <v>317</v>
      </c>
      <c r="B222" s="8" t="s">
        <v>318</v>
      </c>
      <c r="C222" s="9">
        <f>C223</f>
        <v>1238600</v>
      </c>
      <c r="D222" s="9">
        <f t="shared" ref="D222:F222" si="100">D223</f>
        <v>1238600</v>
      </c>
      <c r="E222" s="9">
        <f t="shared" si="100"/>
        <v>1238600</v>
      </c>
      <c r="F222" s="9">
        <f t="shared" si="100"/>
        <v>1238600</v>
      </c>
      <c r="G222" s="43">
        <f t="shared" si="96"/>
        <v>100</v>
      </c>
    </row>
    <row r="223" spans="1:8" ht="57" customHeight="1" outlineLevel="4">
      <c r="A223" s="6" t="s">
        <v>319</v>
      </c>
      <c r="B223" s="8" t="s">
        <v>320</v>
      </c>
      <c r="C223" s="9">
        <v>1238600</v>
      </c>
      <c r="D223" s="9">
        <v>1238600</v>
      </c>
      <c r="E223" s="9">
        <v>1238600</v>
      </c>
      <c r="F223" s="9">
        <v>1238600</v>
      </c>
      <c r="G223" s="43">
        <f t="shared" si="96"/>
        <v>100</v>
      </c>
    </row>
    <row r="224" spans="1:8" s="17" customFormat="1" ht="13.2" outlineLevel="3">
      <c r="A224" s="22" t="s">
        <v>321</v>
      </c>
      <c r="B224" s="15" t="s">
        <v>322</v>
      </c>
      <c r="C224" s="14">
        <f>C225</f>
        <v>18168.240000000002</v>
      </c>
      <c r="D224" s="14">
        <f t="shared" ref="D224:F224" si="101">D225</f>
        <v>18168.240000000002</v>
      </c>
      <c r="E224" s="14">
        <f t="shared" si="101"/>
        <v>18168.240000000002</v>
      </c>
      <c r="F224" s="14">
        <f t="shared" si="101"/>
        <v>18168.240000000002</v>
      </c>
      <c r="G224" s="43">
        <f t="shared" si="96"/>
        <v>100</v>
      </c>
    </row>
    <row r="225" spans="1:7" s="17" customFormat="1" ht="26.4" outlineLevel="4">
      <c r="A225" s="22" t="s">
        <v>323</v>
      </c>
      <c r="B225" s="15" t="s">
        <v>324</v>
      </c>
      <c r="C225" s="14">
        <f>C226</f>
        <v>18168.240000000002</v>
      </c>
      <c r="D225" s="14">
        <f t="shared" ref="D225:F225" si="102">D226</f>
        <v>18168.240000000002</v>
      </c>
      <c r="E225" s="14">
        <f t="shared" si="102"/>
        <v>18168.240000000002</v>
      </c>
      <c r="F225" s="14">
        <f t="shared" si="102"/>
        <v>18168.240000000002</v>
      </c>
      <c r="G225" s="43">
        <f t="shared" si="96"/>
        <v>100</v>
      </c>
    </row>
    <row r="226" spans="1:7" s="17" customFormat="1" ht="66" outlineLevel="7">
      <c r="A226" s="22"/>
      <c r="B226" s="18" t="s">
        <v>393</v>
      </c>
      <c r="C226" s="14">
        <v>18168.240000000002</v>
      </c>
      <c r="D226" s="14">
        <v>18168.240000000002</v>
      </c>
      <c r="E226" s="14">
        <v>18168.240000000002</v>
      </c>
      <c r="F226" s="14">
        <v>18168.240000000002</v>
      </c>
      <c r="G226" s="43">
        <f t="shared" si="96"/>
        <v>100</v>
      </c>
    </row>
    <row r="227" spans="1:7" s="17" customFormat="1" ht="13.2" outlineLevel="2">
      <c r="A227" s="22" t="s">
        <v>325</v>
      </c>
      <c r="B227" s="15" t="s">
        <v>326</v>
      </c>
      <c r="C227" s="14">
        <f>C229+C230+C232</f>
        <v>25159447.27</v>
      </c>
      <c r="D227" s="14">
        <f t="shared" ref="D227:F227" si="103">D229+D230+D232</f>
        <v>37594636.629999995</v>
      </c>
      <c r="E227" s="14">
        <f t="shared" si="103"/>
        <v>37594636.629999995</v>
      </c>
      <c r="F227" s="14">
        <f t="shared" si="103"/>
        <v>30211774.009999998</v>
      </c>
      <c r="G227" s="43">
        <f t="shared" si="96"/>
        <v>80.361925844207846</v>
      </c>
    </row>
    <row r="228" spans="1:7" s="17" customFormat="1" ht="61.2" outlineLevel="2">
      <c r="A228" s="22" t="s">
        <v>431</v>
      </c>
      <c r="B228" s="49" t="s">
        <v>433</v>
      </c>
      <c r="C228" s="14">
        <f>C229</f>
        <v>0</v>
      </c>
      <c r="D228" s="14">
        <f t="shared" ref="D228:F228" si="104">D229</f>
        <v>36856</v>
      </c>
      <c r="E228" s="14">
        <f t="shared" si="104"/>
        <v>36856</v>
      </c>
      <c r="F228" s="14">
        <f t="shared" si="104"/>
        <v>36856</v>
      </c>
      <c r="G228" s="43">
        <f t="shared" si="96"/>
        <v>100</v>
      </c>
    </row>
    <row r="229" spans="1:7" s="17" customFormat="1" ht="61.2" outlineLevel="2">
      <c r="A229" s="22" t="s">
        <v>432</v>
      </c>
      <c r="B229" s="49" t="s">
        <v>433</v>
      </c>
      <c r="C229" s="14">
        <v>0</v>
      </c>
      <c r="D229" s="14">
        <v>36856</v>
      </c>
      <c r="E229" s="14">
        <v>36856</v>
      </c>
      <c r="F229" s="14">
        <v>36856</v>
      </c>
      <c r="G229" s="43">
        <f t="shared" si="96"/>
        <v>100</v>
      </c>
    </row>
    <row r="230" spans="1:7" s="17" customFormat="1" ht="95.25" customHeight="1" outlineLevel="3">
      <c r="A230" s="22" t="s">
        <v>327</v>
      </c>
      <c r="B230" s="15" t="s">
        <v>328</v>
      </c>
      <c r="C230" s="14">
        <f>C231</f>
        <v>8804100</v>
      </c>
      <c r="D230" s="14">
        <f t="shared" ref="D230:F230" si="105">D231</f>
        <v>8804100</v>
      </c>
      <c r="E230" s="14">
        <f t="shared" si="105"/>
        <v>8804100</v>
      </c>
      <c r="F230" s="14">
        <f t="shared" si="105"/>
        <v>8804100</v>
      </c>
      <c r="G230" s="43">
        <f t="shared" si="96"/>
        <v>100</v>
      </c>
    </row>
    <row r="231" spans="1:7" ht="105" customHeight="1" outlineLevel="4">
      <c r="A231" s="6" t="s">
        <v>329</v>
      </c>
      <c r="B231" s="8" t="s">
        <v>330</v>
      </c>
      <c r="C231" s="9">
        <v>8804100</v>
      </c>
      <c r="D231" s="9">
        <v>8804100</v>
      </c>
      <c r="E231" s="9">
        <v>8804100</v>
      </c>
      <c r="F231" s="9">
        <v>8804100</v>
      </c>
      <c r="G231" s="43">
        <f t="shared" si="96"/>
        <v>100</v>
      </c>
    </row>
    <row r="232" spans="1:7" ht="26.4" outlineLevel="3">
      <c r="A232" s="6" t="s">
        <v>331</v>
      </c>
      <c r="B232" s="8" t="s">
        <v>332</v>
      </c>
      <c r="C232" s="9">
        <f>C233</f>
        <v>16355347.27</v>
      </c>
      <c r="D232" s="9">
        <f t="shared" ref="D232:F232" si="106">D233</f>
        <v>28753680.629999999</v>
      </c>
      <c r="E232" s="9">
        <f t="shared" si="106"/>
        <v>28753680.629999999</v>
      </c>
      <c r="F232" s="9">
        <f t="shared" si="106"/>
        <v>21370818.009999998</v>
      </c>
      <c r="G232" s="43">
        <f t="shared" si="96"/>
        <v>74.323764964207299</v>
      </c>
    </row>
    <row r="233" spans="1:7" ht="39.6" outlineLevel="4">
      <c r="A233" s="6" t="s">
        <v>333</v>
      </c>
      <c r="B233" s="8" t="s">
        <v>334</v>
      </c>
      <c r="C233" s="9">
        <f>C234+C235+C236+C237+C238+C239+C240+C241+C242</f>
        <v>16355347.27</v>
      </c>
      <c r="D233" s="9">
        <f t="shared" ref="D233:F233" si="107">D234+D235+D236+D237+D238+D239+D240+D241+D242</f>
        <v>28753680.629999999</v>
      </c>
      <c r="E233" s="9">
        <f t="shared" si="107"/>
        <v>28753680.629999999</v>
      </c>
      <c r="F233" s="9">
        <f t="shared" si="107"/>
        <v>21370818.009999998</v>
      </c>
      <c r="G233" s="43">
        <f t="shared" si="96"/>
        <v>74.323764964207299</v>
      </c>
    </row>
    <row r="234" spans="1:7" ht="84.75" customHeight="1" outlineLevel="7">
      <c r="A234" s="6"/>
      <c r="B234" s="10" t="s">
        <v>394</v>
      </c>
      <c r="C234" s="9">
        <v>7295286</v>
      </c>
      <c r="D234" s="9">
        <v>5723263</v>
      </c>
      <c r="E234" s="9">
        <v>5723263</v>
      </c>
      <c r="F234" s="9">
        <v>5723259.96</v>
      </c>
      <c r="G234" s="43">
        <f t="shared" si="96"/>
        <v>99.999946883447436</v>
      </c>
    </row>
    <row r="235" spans="1:7" ht="57" customHeight="1" outlineLevel="7">
      <c r="A235" s="6"/>
      <c r="B235" s="10" t="s">
        <v>395</v>
      </c>
      <c r="C235" s="9">
        <v>9060061.2699999996</v>
      </c>
      <c r="D235" s="9">
        <v>9060061.2699999996</v>
      </c>
      <c r="E235" s="9">
        <v>9060061.2699999996</v>
      </c>
      <c r="F235" s="9">
        <v>9060061.2699999996</v>
      </c>
      <c r="G235" s="43">
        <f t="shared" si="96"/>
        <v>100</v>
      </c>
    </row>
    <row r="236" spans="1:7" ht="57" customHeight="1" outlineLevel="7">
      <c r="A236" s="6"/>
      <c r="B236" s="10" t="s">
        <v>396</v>
      </c>
      <c r="C236" s="9">
        <v>0</v>
      </c>
      <c r="D236" s="9">
        <v>360554.1</v>
      </c>
      <c r="E236" s="9">
        <v>360554.1</v>
      </c>
      <c r="F236" s="9">
        <v>360554.1</v>
      </c>
      <c r="G236" s="43">
        <f t="shared" si="96"/>
        <v>100</v>
      </c>
    </row>
    <row r="237" spans="1:7" ht="26.4" outlineLevel="7">
      <c r="A237" s="6"/>
      <c r="B237" s="31" t="s">
        <v>397</v>
      </c>
      <c r="C237" s="9">
        <v>0</v>
      </c>
      <c r="D237" s="9">
        <v>6771720</v>
      </c>
      <c r="E237" s="9">
        <v>6771720</v>
      </c>
      <c r="F237" s="9">
        <v>1818894</v>
      </c>
      <c r="G237" s="43">
        <f t="shared" si="96"/>
        <v>26.860147791107725</v>
      </c>
    </row>
    <row r="238" spans="1:7" ht="115.5" customHeight="1" outlineLevel="7">
      <c r="A238" s="6"/>
      <c r="B238" s="12" t="s">
        <v>398</v>
      </c>
      <c r="C238" s="9">
        <v>0</v>
      </c>
      <c r="D238" s="39">
        <v>6614179.8700000001</v>
      </c>
      <c r="E238" s="9">
        <v>6614179.8700000001</v>
      </c>
      <c r="F238" s="9">
        <v>4184146.29</v>
      </c>
      <c r="G238" s="43">
        <f t="shared" si="96"/>
        <v>63.260243480496705</v>
      </c>
    </row>
    <row r="239" spans="1:7" ht="26.4" outlineLevel="7">
      <c r="A239" s="6"/>
      <c r="B239" s="32" t="s">
        <v>413</v>
      </c>
      <c r="C239" s="9">
        <v>0</v>
      </c>
      <c r="D239" s="9">
        <v>127402.39</v>
      </c>
      <c r="E239" s="9">
        <v>127402.39</v>
      </c>
      <c r="F239" s="9">
        <v>127402.39</v>
      </c>
      <c r="G239" s="43">
        <f t="shared" si="96"/>
        <v>100</v>
      </c>
    </row>
    <row r="240" spans="1:7" ht="52.8" outlineLevel="7">
      <c r="A240" s="6"/>
      <c r="B240" s="32" t="s">
        <v>411</v>
      </c>
      <c r="C240" s="9">
        <v>0</v>
      </c>
      <c r="D240" s="9">
        <v>34000</v>
      </c>
      <c r="E240" s="9">
        <v>34000</v>
      </c>
      <c r="F240" s="9">
        <v>34000</v>
      </c>
      <c r="G240" s="43">
        <f t="shared" si="96"/>
        <v>100</v>
      </c>
    </row>
    <row r="241" spans="1:7" ht="26.4" outlineLevel="7">
      <c r="A241" s="6"/>
      <c r="B241" s="32" t="s">
        <v>412</v>
      </c>
      <c r="C241" s="9">
        <v>0</v>
      </c>
      <c r="D241" s="9">
        <v>52500</v>
      </c>
      <c r="E241" s="9">
        <v>52500</v>
      </c>
      <c r="F241" s="9">
        <v>52500</v>
      </c>
      <c r="G241" s="43">
        <f t="shared" si="96"/>
        <v>100</v>
      </c>
    </row>
    <row r="242" spans="1:7" ht="26.4" outlineLevel="7">
      <c r="A242" s="6"/>
      <c r="B242" s="32" t="s">
        <v>434</v>
      </c>
      <c r="C242" s="9">
        <v>0</v>
      </c>
      <c r="D242" s="9">
        <v>10000</v>
      </c>
      <c r="E242" s="9">
        <v>10000</v>
      </c>
      <c r="F242" s="9">
        <v>10000</v>
      </c>
      <c r="G242" s="43">
        <f t="shared" si="96"/>
        <v>100</v>
      </c>
    </row>
    <row r="243" spans="1:7" ht="26.4" outlineLevel="7">
      <c r="A243" s="35" t="s">
        <v>416</v>
      </c>
      <c r="B243" s="33" t="s">
        <v>414</v>
      </c>
      <c r="C243" s="30">
        <f>C244</f>
        <v>0</v>
      </c>
      <c r="D243" s="30">
        <f t="shared" ref="D243:F243" si="108">D244</f>
        <v>500000</v>
      </c>
      <c r="E243" s="30">
        <f t="shared" si="108"/>
        <v>500000</v>
      </c>
      <c r="F243" s="30">
        <f t="shared" si="108"/>
        <v>500000</v>
      </c>
      <c r="G243" s="26">
        <f t="shared" si="96"/>
        <v>100</v>
      </c>
    </row>
    <row r="244" spans="1:7" ht="26.4" outlineLevel="7">
      <c r="A244" s="36" t="s">
        <v>417</v>
      </c>
      <c r="B244" s="32" t="s">
        <v>415</v>
      </c>
      <c r="C244" s="9">
        <f>C245</f>
        <v>0</v>
      </c>
      <c r="D244" s="9">
        <f t="shared" ref="D244:F244" si="109">D245</f>
        <v>500000</v>
      </c>
      <c r="E244" s="9">
        <f t="shared" si="109"/>
        <v>500000</v>
      </c>
      <c r="F244" s="9">
        <f t="shared" si="109"/>
        <v>500000</v>
      </c>
      <c r="G244" s="43">
        <f t="shared" si="96"/>
        <v>100</v>
      </c>
    </row>
    <row r="245" spans="1:7" ht="26.4" outlineLevel="7">
      <c r="A245" s="37" t="s">
        <v>418</v>
      </c>
      <c r="B245" s="34" t="s">
        <v>415</v>
      </c>
      <c r="C245" s="9">
        <v>0</v>
      </c>
      <c r="D245" s="9">
        <v>500000</v>
      </c>
      <c r="E245" s="9">
        <v>500000</v>
      </c>
      <c r="F245" s="9">
        <v>500000</v>
      </c>
      <c r="G245" s="43">
        <f t="shared" si="96"/>
        <v>100</v>
      </c>
    </row>
    <row r="246" spans="1:7" s="27" customFormat="1" ht="118.8" outlineLevel="1">
      <c r="A246" s="28" t="s">
        <v>335</v>
      </c>
      <c r="B246" s="29" t="s">
        <v>336</v>
      </c>
      <c r="C246" s="30">
        <f>C247</f>
        <v>0</v>
      </c>
      <c r="D246" s="30">
        <f t="shared" ref="D246:F246" si="110">D247</f>
        <v>0</v>
      </c>
      <c r="E246" s="30">
        <f t="shared" si="110"/>
        <v>0</v>
      </c>
      <c r="F246" s="30">
        <f t="shared" si="110"/>
        <v>4973536.96</v>
      </c>
      <c r="G246" s="26">
        <v>0</v>
      </c>
    </row>
    <row r="247" spans="1:7" ht="118.8" outlineLevel="2">
      <c r="A247" s="6" t="s">
        <v>337</v>
      </c>
      <c r="B247" s="21" t="s">
        <v>338</v>
      </c>
      <c r="C247" s="9">
        <f>C248</f>
        <v>0</v>
      </c>
      <c r="D247" s="9">
        <f t="shared" ref="D247:F247" si="111">D248</f>
        <v>0</v>
      </c>
      <c r="E247" s="9">
        <f t="shared" si="111"/>
        <v>0</v>
      </c>
      <c r="F247" s="9">
        <f t="shared" si="111"/>
        <v>4973536.96</v>
      </c>
      <c r="G247" s="43">
        <v>0</v>
      </c>
    </row>
    <row r="248" spans="1:7" ht="118.8" outlineLevel="3">
      <c r="A248" s="6" t="s">
        <v>339</v>
      </c>
      <c r="B248" s="21" t="s">
        <v>340</v>
      </c>
      <c r="C248" s="9">
        <f>C249</f>
        <v>0</v>
      </c>
      <c r="D248" s="9">
        <f t="shared" ref="D248:F248" si="112">D249</f>
        <v>0</v>
      </c>
      <c r="E248" s="9">
        <f t="shared" si="112"/>
        <v>0</v>
      </c>
      <c r="F248" s="9">
        <f t="shared" si="112"/>
        <v>4973536.96</v>
      </c>
      <c r="G248" s="43">
        <v>0</v>
      </c>
    </row>
    <row r="249" spans="1:7" ht="39.6" outlineLevel="4">
      <c r="A249" s="6" t="s">
        <v>341</v>
      </c>
      <c r="B249" s="8" t="s">
        <v>342</v>
      </c>
      <c r="C249" s="9">
        <f>C250</f>
        <v>0</v>
      </c>
      <c r="D249" s="9">
        <f t="shared" ref="D249:F249" si="113">D250</f>
        <v>0</v>
      </c>
      <c r="E249" s="9">
        <f t="shared" si="113"/>
        <v>0</v>
      </c>
      <c r="F249" s="9">
        <f t="shared" si="113"/>
        <v>4973536.96</v>
      </c>
      <c r="G249" s="43">
        <v>0</v>
      </c>
    </row>
    <row r="250" spans="1:7" ht="56.25" customHeight="1" outlineLevel="5">
      <c r="A250" s="6" t="s">
        <v>343</v>
      </c>
      <c r="B250" s="8" t="s">
        <v>344</v>
      </c>
      <c r="C250" s="9">
        <v>0</v>
      </c>
      <c r="D250" s="9">
        <v>0</v>
      </c>
      <c r="E250" s="9">
        <v>0</v>
      </c>
      <c r="F250" s="9">
        <v>4973536.96</v>
      </c>
      <c r="G250" s="43">
        <v>0</v>
      </c>
    </row>
    <row r="251" spans="1:7" s="27" customFormat="1" ht="79.2" outlineLevel="1">
      <c r="A251" s="28" t="s">
        <v>345</v>
      </c>
      <c r="B251" s="29" t="s">
        <v>346</v>
      </c>
      <c r="C251" s="30">
        <f>C252</f>
        <v>0</v>
      </c>
      <c r="D251" s="30">
        <f t="shared" ref="D251:F251" si="114">D252</f>
        <v>0</v>
      </c>
      <c r="E251" s="30">
        <f t="shared" si="114"/>
        <v>0</v>
      </c>
      <c r="F251" s="30">
        <f t="shared" si="114"/>
        <v>-17036423.469999999</v>
      </c>
      <c r="G251" s="26">
        <v>0</v>
      </c>
    </row>
    <row r="252" spans="1:7" ht="66" outlineLevel="2">
      <c r="A252" s="6" t="s">
        <v>347</v>
      </c>
      <c r="B252" s="8" t="s">
        <v>348</v>
      </c>
      <c r="C252" s="9">
        <f>C253</f>
        <v>0</v>
      </c>
      <c r="D252" s="9">
        <f t="shared" ref="D252:F252" si="115">D253</f>
        <v>0</v>
      </c>
      <c r="E252" s="9">
        <f t="shared" si="115"/>
        <v>0</v>
      </c>
      <c r="F252" s="9">
        <f t="shared" si="115"/>
        <v>-17036423.469999999</v>
      </c>
      <c r="G252" s="43">
        <v>0</v>
      </c>
    </row>
    <row r="253" spans="1:7" ht="69.75" customHeight="1" outlineLevel="3">
      <c r="A253" s="6" t="s">
        <v>349</v>
      </c>
      <c r="B253" s="8" t="s">
        <v>350</v>
      </c>
      <c r="C253" s="9">
        <v>0</v>
      </c>
      <c r="D253" s="9">
        <v>0</v>
      </c>
      <c r="E253" s="9">
        <v>0</v>
      </c>
      <c r="F253" s="9">
        <v>-17036423.469999999</v>
      </c>
      <c r="G253" s="43">
        <v>0</v>
      </c>
    </row>
  </sheetData>
  <mergeCells count="10">
    <mergeCell ref="A1:D1"/>
    <mergeCell ref="A7:F7"/>
    <mergeCell ref="A6:G6"/>
    <mergeCell ref="E2:F2"/>
    <mergeCell ref="G9:G10"/>
    <mergeCell ref="A9:A10"/>
    <mergeCell ref="B9:B10"/>
    <mergeCell ref="C9:C10"/>
    <mergeCell ref="D9:E9"/>
    <mergeCell ref="F9:F10"/>
  </mergeCells>
  <pageMargins left="0.74803149606299213" right="0.35433070866141736" top="0.59055118110236227" bottom="0.59055118110236227" header="0" footer="0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ДЧБ!LAST_CELL</vt:lpstr>
      <vt:lpstr>ДЧБ!Заголовки_для_печати</vt:lpstr>
      <vt:lpstr>ДЧБ!Область_печати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rep:2.54.0.145</dc:description>
  <cp:lastModifiedBy>Duma</cp:lastModifiedBy>
  <cp:lastPrinted>2023-03-31T06:56:47Z</cp:lastPrinted>
  <dcterms:created xsi:type="dcterms:W3CDTF">2022-04-07T10:48:00Z</dcterms:created>
  <dcterms:modified xsi:type="dcterms:W3CDTF">2023-05-29T06:19:13Z</dcterms:modified>
</cp:coreProperties>
</file>