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6" windowWidth="14940" windowHeight="9156"/>
  </bookViews>
  <sheets>
    <sheet name="2023 год" sheetId="1" r:id="rId1"/>
  </sheets>
  <definedNames>
    <definedName name="APPT" localSheetId="0">'2023 год'!#REF!</definedName>
    <definedName name="FIO" localSheetId="0">'2023 год'!#REF!</definedName>
    <definedName name="LAST_CELL" localSheetId="0">'2023 год'!$D$216</definedName>
    <definedName name="SIGN" localSheetId="0">'2023 год'!#REF!</definedName>
    <definedName name="_xlnm.Print_Titles" localSheetId="0">'2023 год'!$10:$12</definedName>
  </definedNames>
  <calcPr calcId="125725"/>
</workbook>
</file>

<file path=xl/calcChain.xml><?xml version="1.0" encoding="utf-8"?>
<calcChain xmlns="http://schemas.openxmlformats.org/spreadsheetml/2006/main">
  <c r="H129" i="1"/>
  <c r="I131"/>
  <c r="H135" l="1"/>
  <c r="I135" s="1"/>
  <c r="I136"/>
  <c r="I133"/>
  <c r="H132"/>
  <c r="I132" s="1"/>
  <c r="I130"/>
  <c r="I129"/>
  <c r="I123"/>
  <c r="I125"/>
  <c r="H122"/>
  <c r="I122" s="1"/>
  <c r="H124"/>
  <c r="I124" s="1"/>
  <c r="H106"/>
  <c r="I106" s="1"/>
  <c r="I107"/>
  <c r="I108"/>
  <c r="H83"/>
  <c r="I83" s="1"/>
  <c r="I84"/>
  <c r="I38"/>
  <c r="H37"/>
  <c r="I37" s="1"/>
  <c r="H121" l="1"/>
  <c r="I121" s="1"/>
  <c r="H16"/>
  <c r="H15" s="1"/>
  <c r="I21"/>
  <c r="I22"/>
  <c r="I138"/>
  <c r="H137"/>
  <c r="I137" s="1"/>
  <c r="I17"/>
  <c r="I18"/>
  <c r="I19"/>
  <c r="I20"/>
  <c r="I26"/>
  <c r="I28"/>
  <c r="I30"/>
  <c r="I32"/>
  <c r="I36"/>
  <c r="I40"/>
  <c r="I42"/>
  <c r="I45"/>
  <c r="I48"/>
  <c r="I50"/>
  <c r="I53"/>
  <c r="I57"/>
  <c r="I59"/>
  <c r="I61"/>
  <c r="I63"/>
  <c r="I66"/>
  <c r="I68"/>
  <c r="I71"/>
  <c r="I74"/>
  <c r="I75"/>
  <c r="I79"/>
  <c r="I82"/>
  <c r="I88"/>
  <c r="I91"/>
  <c r="I93"/>
  <c r="I96"/>
  <c r="I100"/>
  <c r="I102"/>
  <c r="I104"/>
  <c r="I105"/>
  <c r="I110"/>
  <c r="I112"/>
  <c r="I114"/>
  <c r="I116"/>
  <c r="I118"/>
  <c r="I120"/>
  <c r="I128"/>
  <c r="I141"/>
  <c r="I142"/>
  <c r="I143"/>
  <c r="I144"/>
  <c r="I145"/>
  <c r="I146"/>
  <c r="I151"/>
  <c r="I153"/>
  <c r="I157"/>
  <c r="I158"/>
  <c r="I159"/>
  <c r="I161"/>
  <c r="I164"/>
  <c r="I165"/>
  <c r="I168"/>
  <c r="I171"/>
  <c r="I172"/>
  <c r="I173"/>
  <c r="I174"/>
  <c r="I175"/>
  <c r="I176"/>
  <c r="I180"/>
  <c r="I181"/>
  <c r="I182"/>
  <c r="I183"/>
  <c r="I184"/>
  <c r="I185"/>
  <c r="I186"/>
  <c r="I187"/>
  <c r="I188"/>
  <c r="I189"/>
  <c r="I190"/>
  <c r="I191"/>
  <c r="I192"/>
  <c r="I194"/>
  <c r="I196"/>
  <c r="I198"/>
  <c r="I200"/>
  <c r="I203"/>
  <c r="I206"/>
  <c r="I209"/>
  <c r="I210"/>
  <c r="I211"/>
  <c r="I212"/>
  <c r="H208"/>
  <c r="H207" s="1"/>
  <c r="H205"/>
  <c r="H202"/>
  <c r="H201" s="1"/>
  <c r="H199"/>
  <c r="H197"/>
  <c r="H195"/>
  <c r="H193"/>
  <c r="H179"/>
  <c r="H178" s="1"/>
  <c r="H170"/>
  <c r="H169" s="1"/>
  <c r="H167"/>
  <c r="H166" s="1"/>
  <c r="H163"/>
  <c r="H162" s="1"/>
  <c r="H160"/>
  <c r="H156"/>
  <c r="H155" s="1"/>
  <c r="H152"/>
  <c r="H150"/>
  <c r="H140"/>
  <c r="H139" s="1"/>
  <c r="H134" s="1"/>
  <c r="H127"/>
  <c r="H126" s="1"/>
  <c r="H119"/>
  <c r="H117"/>
  <c r="H115"/>
  <c r="H113"/>
  <c r="H111"/>
  <c r="H109"/>
  <c r="H103"/>
  <c r="H101"/>
  <c r="H99"/>
  <c r="H95"/>
  <c r="H94" s="1"/>
  <c r="H92"/>
  <c r="H90"/>
  <c r="H87"/>
  <c r="H86" s="1"/>
  <c r="H81"/>
  <c r="H80" s="1"/>
  <c r="H78"/>
  <c r="H73"/>
  <c r="H72" s="1"/>
  <c r="H70"/>
  <c r="H67"/>
  <c r="H65"/>
  <c r="H62"/>
  <c r="H60"/>
  <c r="H58"/>
  <c r="H56"/>
  <c r="H52"/>
  <c r="H51" s="1"/>
  <c r="H49"/>
  <c r="H47"/>
  <c r="H44"/>
  <c r="H41"/>
  <c r="H39"/>
  <c r="H35"/>
  <c r="H34" s="1"/>
  <c r="H31"/>
  <c r="H29"/>
  <c r="H27"/>
  <c r="H25"/>
  <c r="G208"/>
  <c r="G207" s="1"/>
  <c r="G205"/>
  <c r="G202"/>
  <c r="G201" s="1"/>
  <c r="G199"/>
  <c r="G197"/>
  <c r="G195"/>
  <c r="G193"/>
  <c r="G179"/>
  <c r="G178" s="1"/>
  <c r="G170"/>
  <c r="G169" s="1"/>
  <c r="G167"/>
  <c r="G166" s="1"/>
  <c r="G163"/>
  <c r="G162" s="1"/>
  <c r="G160"/>
  <c r="G156"/>
  <c r="G155" s="1"/>
  <c r="G152"/>
  <c r="G150"/>
  <c r="G140"/>
  <c r="G127"/>
  <c r="G119"/>
  <c r="G117"/>
  <c r="G115"/>
  <c r="G113"/>
  <c r="G111"/>
  <c r="G109"/>
  <c r="G103"/>
  <c r="G101"/>
  <c r="G99"/>
  <c r="G95"/>
  <c r="G92"/>
  <c r="G90"/>
  <c r="G87"/>
  <c r="G86" s="1"/>
  <c r="G81"/>
  <c r="G78"/>
  <c r="G77" s="1"/>
  <c r="G73"/>
  <c r="G72" s="1"/>
  <c r="G70"/>
  <c r="G67"/>
  <c r="G65"/>
  <c r="G62"/>
  <c r="G60"/>
  <c r="G58"/>
  <c r="G56"/>
  <c r="G52"/>
  <c r="G51" s="1"/>
  <c r="G49"/>
  <c r="G47"/>
  <c r="G44"/>
  <c r="G41"/>
  <c r="G39"/>
  <c r="G35"/>
  <c r="G34" s="1"/>
  <c r="G31"/>
  <c r="G29"/>
  <c r="G27"/>
  <c r="G25"/>
  <c r="G16"/>
  <c r="G15" s="1"/>
  <c r="F127"/>
  <c r="F126" s="1"/>
  <c r="F208"/>
  <c r="F207" s="1"/>
  <c r="F205"/>
  <c r="F202"/>
  <c r="F201" s="1"/>
  <c r="F199"/>
  <c r="F197"/>
  <c r="F195"/>
  <c r="F193"/>
  <c r="F179"/>
  <c r="F178" s="1"/>
  <c r="F170"/>
  <c r="F169" s="1"/>
  <c r="F167"/>
  <c r="F166" s="1"/>
  <c r="F163"/>
  <c r="F162" s="1"/>
  <c r="F160"/>
  <c r="F156"/>
  <c r="F155" s="1"/>
  <c r="F152"/>
  <c r="F150"/>
  <c r="F140"/>
  <c r="F139" s="1"/>
  <c r="F134" s="1"/>
  <c r="F119"/>
  <c r="F117"/>
  <c r="F115"/>
  <c r="F113"/>
  <c r="F111"/>
  <c r="F109"/>
  <c r="F103"/>
  <c r="F101"/>
  <c r="F99"/>
  <c r="F95"/>
  <c r="F94" s="1"/>
  <c r="F92"/>
  <c r="F90"/>
  <c r="F87"/>
  <c r="F86" s="1"/>
  <c r="F81"/>
  <c r="F80" s="1"/>
  <c r="F78"/>
  <c r="F77" s="1"/>
  <c r="F73"/>
  <c r="F72" s="1"/>
  <c r="F70"/>
  <c r="F69" s="1"/>
  <c r="F67"/>
  <c r="F65"/>
  <c r="F62"/>
  <c r="F60"/>
  <c r="F58"/>
  <c r="F56"/>
  <c r="F52"/>
  <c r="F51" s="1"/>
  <c r="F49"/>
  <c r="F47"/>
  <c r="F44"/>
  <c r="F41"/>
  <c r="F39"/>
  <c r="F35"/>
  <c r="F34" s="1"/>
  <c r="F31"/>
  <c r="F29"/>
  <c r="F27"/>
  <c r="F25"/>
  <c r="F16"/>
  <c r="F15" s="1"/>
  <c r="E208"/>
  <c r="E207" s="1"/>
  <c r="E205"/>
  <c r="E202"/>
  <c r="E201" s="1"/>
  <c r="E199"/>
  <c r="E197"/>
  <c r="E195"/>
  <c r="E193"/>
  <c r="E179"/>
  <c r="E178" s="1"/>
  <c r="E170"/>
  <c r="E169" s="1"/>
  <c r="E167"/>
  <c r="E166" s="1"/>
  <c r="E163"/>
  <c r="E162" s="1"/>
  <c r="E160"/>
  <c r="E156"/>
  <c r="E155" s="1"/>
  <c r="E152"/>
  <c r="E150"/>
  <c r="E140"/>
  <c r="E139" s="1"/>
  <c r="E134" s="1"/>
  <c r="E119"/>
  <c r="E117"/>
  <c r="E115"/>
  <c r="E113"/>
  <c r="E111"/>
  <c r="E109"/>
  <c r="E103"/>
  <c r="E101"/>
  <c r="E99"/>
  <c r="E95"/>
  <c r="E94" s="1"/>
  <c r="E92"/>
  <c r="E90"/>
  <c r="E87"/>
  <c r="E86" s="1"/>
  <c r="E81"/>
  <c r="E80" s="1"/>
  <c r="E78"/>
  <c r="E77" s="1"/>
  <c r="E73"/>
  <c r="E72" s="1"/>
  <c r="E70"/>
  <c r="E69" s="1"/>
  <c r="E67"/>
  <c r="E65"/>
  <c r="E62"/>
  <c r="E60"/>
  <c r="E58"/>
  <c r="E56"/>
  <c r="E52"/>
  <c r="E51" s="1"/>
  <c r="E49"/>
  <c r="E47"/>
  <c r="E44"/>
  <c r="E41"/>
  <c r="E39"/>
  <c r="E35"/>
  <c r="E34" s="1"/>
  <c r="E31"/>
  <c r="E29"/>
  <c r="E27"/>
  <c r="E25"/>
  <c r="E16"/>
  <c r="E15" s="1"/>
  <c r="D208"/>
  <c r="D160"/>
  <c r="C160"/>
  <c r="D170"/>
  <c r="H46" l="1"/>
  <c r="H43" s="1"/>
  <c r="H64"/>
  <c r="I160"/>
  <c r="H55"/>
  <c r="H33"/>
  <c r="H98"/>
  <c r="H97" s="1"/>
  <c r="H177"/>
  <c r="I127"/>
  <c r="G46"/>
  <c r="G43" s="1"/>
  <c r="H24"/>
  <c r="H23" s="1"/>
  <c r="H204"/>
  <c r="H149"/>
  <c r="H89"/>
  <c r="H77"/>
  <c r="H69"/>
  <c r="H154"/>
  <c r="G24"/>
  <c r="G23" s="1"/>
  <c r="G98"/>
  <c r="F204"/>
  <c r="G126"/>
  <c r="I126" s="1"/>
  <c r="F98"/>
  <c r="F97" s="1"/>
  <c r="G64"/>
  <c r="G33"/>
  <c r="G69"/>
  <c r="G149"/>
  <c r="G89"/>
  <c r="G55"/>
  <c r="G204"/>
  <c r="G154"/>
  <c r="G177"/>
  <c r="G80"/>
  <c r="G94"/>
  <c r="G139"/>
  <c r="F24"/>
  <c r="F23" s="1"/>
  <c r="F46"/>
  <c r="F43" s="1"/>
  <c r="F33"/>
  <c r="F55"/>
  <c r="F64"/>
  <c r="F89"/>
  <c r="F85" s="1"/>
  <c r="F149"/>
  <c r="F76"/>
  <c r="F177"/>
  <c r="F154"/>
  <c r="E24"/>
  <c r="E23" s="1"/>
  <c r="E46"/>
  <c r="E43" s="1"/>
  <c r="E204"/>
  <c r="E76"/>
  <c r="E98"/>
  <c r="E97" s="1"/>
  <c r="E89"/>
  <c r="E85" s="1"/>
  <c r="E33"/>
  <c r="E149"/>
  <c r="E55"/>
  <c r="E64"/>
  <c r="E177"/>
  <c r="E154"/>
  <c r="G97" l="1"/>
  <c r="H148"/>
  <c r="H85"/>
  <c r="H76"/>
  <c r="H54"/>
  <c r="F54"/>
  <c r="F14" s="1"/>
  <c r="G148"/>
  <c r="G147" s="1"/>
  <c r="G54"/>
  <c r="G134"/>
  <c r="G85"/>
  <c r="G76"/>
  <c r="F148"/>
  <c r="F147" s="1"/>
  <c r="E54"/>
  <c r="E14" s="1"/>
  <c r="E148"/>
  <c r="E147" s="1"/>
  <c r="H147" l="1"/>
  <c r="H14"/>
  <c r="G14"/>
  <c r="E13"/>
  <c r="F13"/>
  <c r="D65"/>
  <c r="H13" l="1"/>
  <c r="G13"/>
  <c r="D207"/>
  <c r="D205"/>
  <c r="D202"/>
  <c r="D201" s="1"/>
  <c r="D199"/>
  <c r="D197"/>
  <c r="D195"/>
  <c r="D193"/>
  <c r="D179"/>
  <c r="D178" s="1"/>
  <c r="D169"/>
  <c r="D167"/>
  <c r="D166" s="1"/>
  <c r="D163"/>
  <c r="D162" s="1"/>
  <c r="D156"/>
  <c r="D155" s="1"/>
  <c r="D152"/>
  <c r="D150"/>
  <c r="D140"/>
  <c r="D139" s="1"/>
  <c r="D134" s="1"/>
  <c r="D119"/>
  <c r="D117"/>
  <c r="D115"/>
  <c r="D113"/>
  <c r="D111"/>
  <c r="D109"/>
  <c r="D103"/>
  <c r="D101"/>
  <c r="D99"/>
  <c r="D95"/>
  <c r="D94" s="1"/>
  <c r="D92"/>
  <c r="D90"/>
  <c r="D87"/>
  <c r="D86" s="1"/>
  <c r="D81"/>
  <c r="D80" s="1"/>
  <c r="D78"/>
  <c r="D77" s="1"/>
  <c r="D73"/>
  <c r="D72" s="1"/>
  <c r="D70"/>
  <c r="D69" s="1"/>
  <c r="D67"/>
  <c r="D64" s="1"/>
  <c r="D62"/>
  <c r="D60"/>
  <c r="D58"/>
  <c r="D56"/>
  <c r="D52"/>
  <c r="D51" s="1"/>
  <c r="D49"/>
  <c r="D47"/>
  <c r="D44"/>
  <c r="D41"/>
  <c r="D39"/>
  <c r="D35"/>
  <c r="D34" s="1"/>
  <c r="D31"/>
  <c r="D29"/>
  <c r="D27"/>
  <c r="D25"/>
  <c r="D16"/>
  <c r="D15" s="1"/>
  <c r="C65"/>
  <c r="I65" s="1"/>
  <c r="D154" l="1"/>
  <c r="D55"/>
  <c r="D54" s="1"/>
  <c r="D33"/>
  <c r="D46"/>
  <c r="D43" s="1"/>
  <c r="D149"/>
  <c r="D98"/>
  <c r="D97" s="1"/>
  <c r="D89"/>
  <c r="D85" s="1"/>
  <c r="D76"/>
  <c r="D24"/>
  <c r="D23" s="1"/>
  <c r="D177"/>
  <c r="D204"/>
  <c r="C156"/>
  <c r="I156" s="1"/>
  <c r="C208"/>
  <c r="I208" s="1"/>
  <c r="C179"/>
  <c r="I179" s="1"/>
  <c r="C170"/>
  <c r="I170" s="1"/>
  <c r="D148" l="1"/>
  <c r="D147" s="1"/>
  <c r="D14"/>
  <c r="C35"/>
  <c r="I35" s="1"/>
  <c r="C34" l="1"/>
  <c r="I34" s="1"/>
  <c r="D13"/>
  <c r="C207"/>
  <c r="I207" s="1"/>
  <c r="C205"/>
  <c r="I205" s="1"/>
  <c r="C202"/>
  <c r="I202" s="1"/>
  <c r="C199"/>
  <c r="I199" s="1"/>
  <c r="C197"/>
  <c r="I197" s="1"/>
  <c r="C195"/>
  <c r="I195" s="1"/>
  <c r="C193"/>
  <c r="I193" s="1"/>
  <c r="C178"/>
  <c r="I178" s="1"/>
  <c r="C169"/>
  <c r="I169" s="1"/>
  <c r="C167"/>
  <c r="I167" s="1"/>
  <c r="C163"/>
  <c r="I163" s="1"/>
  <c r="C150"/>
  <c r="I150" s="1"/>
  <c r="C152"/>
  <c r="I152" s="1"/>
  <c r="C140"/>
  <c r="I140" s="1"/>
  <c r="C119"/>
  <c r="I119" s="1"/>
  <c r="C117"/>
  <c r="I117" s="1"/>
  <c r="C115"/>
  <c r="I115" s="1"/>
  <c r="C113"/>
  <c r="I113" s="1"/>
  <c r="C111"/>
  <c r="I111" s="1"/>
  <c r="C109"/>
  <c r="I109" s="1"/>
  <c r="C103"/>
  <c r="I103" s="1"/>
  <c r="C101"/>
  <c r="I101" s="1"/>
  <c r="C99"/>
  <c r="I99" s="1"/>
  <c r="C95"/>
  <c r="I95" s="1"/>
  <c r="C92"/>
  <c r="I92" s="1"/>
  <c r="C90"/>
  <c r="I90" s="1"/>
  <c r="C87"/>
  <c r="I87" s="1"/>
  <c r="C81"/>
  <c r="I81" s="1"/>
  <c r="C78"/>
  <c r="I78" s="1"/>
  <c r="C73"/>
  <c r="I73" s="1"/>
  <c r="C70"/>
  <c r="I70" s="1"/>
  <c r="C67"/>
  <c r="I67" s="1"/>
  <c r="C62"/>
  <c r="I62" s="1"/>
  <c r="C60"/>
  <c r="I60" s="1"/>
  <c r="C58"/>
  <c r="I58" s="1"/>
  <c r="C56"/>
  <c r="I56" s="1"/>
  <c r="C52"/>
  <c r="I52" s="1"/>
  <c r="C49"/>
  <c r="I49" s="1"/>
  <c r="C47"/>
  <c r="I47" s="1"/>
  <c r="C44"/>
  <c r="I44" s="1"/>
  <c r="C41"/>
  <c r="I41" s="1"/>
  <c r="C39"/>
  <c r="I39" s="1"/>
  <c r="C31"/>
  <c r="I31" s="1"/>
  <c r="C29"/>
  <c r="I29" s="1"/>
  <c r="C27"/>
  <c r="I27" s="1"/>
  <c r="C25"/>
  <c r="I25" s="1"/>
  <c r="C16"/>
  <c r="I16" s="1"/>
  <c r="C162" l="1"/>
  <c r="I162" s="1"/>
  <c r="C72"/>
  <c r="I72" s="1"/>
  <c r="C139"/>
  <c r="I139" s="1"/>
  <c r="C15"/>
  <c r="I15" s="1"/>
  <c r="C94"/>
  <c r="I94" s="1"/>
  <c r="C64"/>
  <c r="I64" s="1"/>
  <c r="C80"/>
  <c r="I80" s="1"/>
  <c r="C51"/>
  <c r="I51" s="1"/>
  <c r="C77"/>
  <c r="I77" s="1"/>
  <c r="C69"/>
  <c r="I69" s="1"/>
  <c r="C86"/>
  <c r="I86" s="1"/>
  <c r="C201"/>
  <c r="I201" s="1"/>
  <c r="C149"/>
  <c r="I149" s="1"/>
  <c r="C33"/>
  <c r="I33" s="1"/>
  <c r="C98"/>
  <c r="I98" s="1"/>
  <c r="C46"/>
  <c r="I46" s="1"/>
  <c r="C24"/>
  <c r="I24" s="1"/>
  <c r="C89"/>
  <c r="I89" s="1"/>
  <c r="C155"/>
  <c r="I155" s="1"/>
  <c r="C55"/>
  <c r="I55" s="1"/>
  <c r="C166"/>
  <c r="I166" s="1"/>
  <c r="C204"/>
  <c r="I204" s="1"/>
  <c r="C134" l="1"/>
  <c r="I134" s="1"/>
  <c r="C23"/>
  <c r="I23" s="1"/>
  <c r="C85"/>
  <c r="I85" s="1"/>
  <c r="C97"/>
  <c r="I97" s="1"/>
  <c r="C54"/>
  <c r="I54" s="1"/>
  <c r="C43"/>
  <c r="I43" s="1"/>
  <c r="C177"/>
  <c r="I177" s="1"/>
  <c r="C76"/>
  <c r="I76" s="1"/>
  <c r="C154"/>
  <c r="I154" s="1"/>
  <c r="C148" l="1"/>
  <c r="I148" s="1"/>
  <c r="C14"/>
  <c r="I14" s="1"/>
  <c r="C147" l="1"/>
  <c r="I147" s="1"/>
  <c r="C13" l="1"/>
  <c r="I13" s="1"/>
</calcChain>
</file>

<file path=xl/sharedStrings.xml><?xml version="1.0" encoding="utf-8"?>
<sst xmlns="http://schemas.openxmlformats.org/spreadsheetml/2006/main" count="393" uniqueCount="387">
  <si>
    <t>НАЛОГОВЫЕ И НЕНАЛОГОВЫЕ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</si>
  <si>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</si>
  <si>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</si>
  <si>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</si>
  <si>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</si>
  <si>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</si>
  <si>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</si>
  <si>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</si>
  <si>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</si>
  <si>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</si>
  <si>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</si>
  <si>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</si>
  <si>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</si>
  <si>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</si>
  <si>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</si>
  <si>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</si>
  <si>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</si>
  <si>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ДОХОД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</si>
  <si>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</si>
  <si>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</si>
  <si>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муниципальных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</si>
  <si>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</si>
  <si>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</si>
  <si>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</si>
  <si>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</si>
  <si>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</si>
  <si>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муниципальных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</si>
  <si>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</si>
  <si>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муниципальных округов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</si>
  <si>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</si>
  <si>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</si>
  <si>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</si>
  <si>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</si>
  <si>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</si>
  <si>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</si>
  <si>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</si>
  <si>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</si>
  <si>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</si>
  <si>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</si>
  <si>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</si>
  <si>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</si>
  <si>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муниципальных округов (за исключением земельных участков)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</si>
  <si>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</si>
  <si>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</si>
  <si>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муниципальных округов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</si>
  <si>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</si>
  <si>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</si>
  <si>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</si>
  <si>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</si>
  <si>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</si>
  <si>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</si>
  <si>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</si>
  <si>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ДОХОДЫ ОТ ОКАЗАНИЯ ПЛАТНЫХ УСЛУГ И КОМПЕНСАЦИИ ЗАТРАТ ГОСУДАРСТВА</t>
  </si>
  <si>
    <t>Доходы от оказания платных услуг (работ)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</si>
  <si>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</si>
  <si>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муниципальных округов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</si>
  <si>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</si>
  <si>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</si>
  <si>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муниципальных округов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</si>
  <si>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</si>
  <si>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</si>
  <si>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</si>
  <si>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</si>
  <si>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</si>
  <si>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</si>
  <si>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</si>
  <si>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</si>
  <si>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</si>
  <si>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</si>
  <si>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</si>
  <si>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</si>
  <si>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</si>
  <si>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</si>
  <si>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</si>
  <si>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</si>
  <si>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</si>
  <si>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</si>
  <si>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</si>
  <si>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</si>
  <si>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</si>
  <si>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</si>
  <si>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</si>
  <si>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</si>
  <si>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</si>
  <si>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</si>
  <si>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</si>
  <si>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</si>
  <si>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</si>
  <si>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</si>
  <si>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</si>
  <si>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</si>
  <si>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</si>
  <si>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ПРОЧИЕ НЕНАЛОГОВЫЕ ДОХОДЫ</t>
  </si>
  <si>
    <t>Инициативные платежи</t>
  </si>
  <si>
    <t>Инициативные платежи, зачисляемые в бюджеты муниципальных округов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</si>
  <si>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</si>
  <si>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</si>
  <si>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</si>
  <si>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</si>
  <si>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</si>
  <si>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Прочие дотации</t>
  </si>
  <si>
    <t>Прочие дотации бюджетам муниципальных округов</t>
  </si>
  <si>
    <t>Субсидии бюджетам бюджетной системы Российской Федерации (межбюджетные субсидии)</t>
  </si>
  <si>
    <t>Субсидии бюджетам на софинансирование капитальных вложений в объекты муниципальной собственности</t>
  </si>
  <si>
    <t>Субсидии бюджетам муниципальных округов на софинансирование капитальных вложений в объекты муниципальной собственности</t>
  </si>
  <si>
    <t>Субсидии бюджетам на реализацию программ формирования современной городской среды</t>
  </si>
  <si>
    <t>Субсидии бюджетам муниципальных округов на реализацию программ формирования современной городской среды</t>
  </si>
  <si>
    <t>Субсидии на реализацию программ формирования современной городской среды</t>
  </si>
  <si>
    <t>Субсидии бюджетам на обеспечение комплексного развития сельских территорий</t>
  </si>
  <si>
    <t>Субсидии бюджетам муниципальных округов на обеспечение комплексного развития сельских территорий</t>
  </si>
  <si>
    <t>Прочие субсидии</t>
  </si>
  <si>
    <t>Прочие субсидии бюджетам муниципальных округов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</si>
  <si>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</si>
  <si>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</si>
  <si>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муниципальных округов на выполнение передаваемых полномочий субъектов Российской Федерации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</si>
  <si>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</si>
  <si>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</si>
  <si>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</si>
  <si>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</si>
  <si>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</si>
  <si>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</si>
  <si>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на государственную регистрацию актов гражданского состояния</t>
  </si>
  <si>
    <t>Субвенции бюджетам муниципальных округов на государственную регистрацию актов гражданского состояния</t>
  </si>
  <si>
    <t>Прочие субвенции</t>
  </si>
  <si>
    <t>Прочие субвенции бюджетам муниципальных округов</t>
  </si>
  <si>
    <t>Иные межбюджетные трансферты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</si>
  <si>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</si>
  <si>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</si>
  <si>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Прочие межбюджетные трансферты, передаваемые бюджетам</t>
  </si>
  <si>
    <t>Прочие межбюджетные трансферты, передаваемые бюджетам муниципальных округов</t>
  </si>
  <si>
    <t>1</t>
  </si>
  <si>
    <t>2</t>
  </si>
  <si>
    <t>Субсидии на строительство (реконструкцию) объектов общественной инфраструктуры муниципального значения, приобретение объектов недвижимого имущества в муниципальную собственность для создания новых мест в общеобразовательных учреждениях и дополнительных мест для детей дошкольного возраста</t>
  </si>
  <si>
    <t>Субсидии на разработку (корректировку) проектно-сметной документации по строительству (реконструкции, модернизации) объектов питьевого водоснабжения</t>
  </si>
  <si>
    <t>Субсидии на поддержку муниципальных программ формирования современной городской среды (расходы, не софинансируемые из федерального бюджета)</t>
  </si>
  <si>
    <t>Субсидии на реализацию мероприятий, направленных на комплексное развитие сельских территорий (благоустройство сельских территорий)</t>
  </si>
  <si>
    <t>Субсидии на обеспечение работников учреждений бюджетной сферы Пермского края путевками на санаторно-курортное лечение и оздоровление</t>
  </si>
  <si>
    <t>Субсидии на выплаты материального стимулирования народным дружинникам за участие в охране общественного порядка</t>
  </si>
  <si>
    <t>Субсидии на проектирование, строительство (реконструкцию), капитальный ремонт и ремонт автомобильных дорог общего пользования местного значения, находящихся на территории Пермского края</t>
  </si>
  <si>
    <t>Субсидии на реализацию муниципальных программ, приоритетных муниципальных проектов в рамках приоритетных региональных проектов, инвестиционных проектов муниципальных образований</t>
  </si>
  <si>
    <t>Единая субвенция на выполнение отдельных государственных полномочий в сфере образования</t>
  </si>
  <si>
    <t>Субвенции на 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</si>
  <si>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Субвенции на организацию мероприятий при осуществлении деятельности по обращению с животными без владельцев</t>
  </si>
  <si>
    <t>Субвенции на 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</si>
  <si>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Субвенции на мероприятия по организации оздоровления и отдыха детей</t>
  </si>
  <si>
    <t>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</si>
  <si>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Субвенции на организацию осуществления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</si>
  <si>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Субвенции на 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</si>
  <si>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Субвенции на составление протоколов об административных правонарушениях</t>
  </si>
  <si>
    <t>Субвенции на осуществление полномочий по созданию и организации деятельности административных комиссий</t>
  </si>
  <si>
    <t>Субвенции на образование комиссий по делам несовершеннолетних и защите их прав и организация их деятельности</t>
  </si>
  <si>
    <t>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</si>
  <si>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Субвенции на 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</si>
  <si>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Иные межбюджетные трансферты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</si>
  <si>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Иные межбюджетные трансферты за счет безвозмездных поступлений в бюджеты субъектов Российской Федерации от государственной корпорации - Фонд содействия реформирования жилищно-коммунального хозяйства по обеспечению мероприятий по переселению граждан из аварийного жилищного фонда</t>
  </si>
  <si>
    <t>Приложение 1</t>
  </si>
  <si>
    <t>Уинского муниципального округа</t>
  </si>
  <si>
    <t>Пермского края</t>
  </si>
  <si>
    <t>Наименование кода поступлений в бюджет, группы, подгруппы,статьи, подстатьи, элемента, группы подвида, аналитической группы подвида доходов</t>
  </si>
  <si>
    <t>ВСЕГО  ДОХОДОВ</t>
  </si>
  <si>
    <t>к решению Думы</t>
  </si>
  <si>
    <t>Код бюджетной классификации</t>
  </si>
  <si>
    <t>Сумма, рублей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</si>
  <si>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</si>
  <si>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</si>
  <si>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Инициативные платежи, зачисляемые в бюджеты муниципальных округов (Оснащение актового зала МБОУ «Уинская СОШ»)</t>
  </si>
  <si>
    <t>Инициативные платежи, зачисляемые в бюджеты муниципальных округов (Ремонт памятника Великой Отечественной войны и благоустройство прилегающей территории в с. Барсаи)</t>
  </si>
  <si>
    <t>Инициативные платежи, зачисляемые в бюджеты муниципальных округов (Текущий ремонт водопроводных сетей  в с. Суда по ул. Центральная от дома №1 до дома №6)</t>
  </si>
  <si>
    <t>Инициативные платежи, зачисляемые в бюджеты муниципальных округов (Устройство ограждения школьного стадиона с. Аспа)</t>
  </si>
  <si>
    <t>Инициативные платежи, зачисляемые в бюджеты муниципальных округов (Устройство ограждения мусульманского кладбища  д. Сосновка)</t>
  </si>
  <si>
    <t>Инициативные платежи, зачисляемые в бюджеты муниципальных округов (Устройство ограждения  мусульманского кладбища с. Чайка)</t>
  </si>
  <si>
    <t>Субвенции на администрирование отдельных государственных полномочий по планированию использования земель сельскохозяйственного назначения</t>
  </si>
  <si>
    <t>Иные межбюджетные трансферты на реализацию мероприятий по обеспечению устойчивого сокращения непригодного для проживания жилого фонда</t>
  </si>
  <si>
    <t>3</t>
  </si>
  <si>
    <t>4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</si>
  <si>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</si>
  <si>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</si>
  <si>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000 1 00 00 000 00 0000 000</t>
  </si>
  <si>
    <t>000 1 01 00 000 00 0000 000</t>
  </si>
  <si>
    <t>000 1 01 02 000 01 0000 110</t>
  </si>
  <si>
    <t>000 1 01 02 010 01 0000 110</t>
  </si>
  <si>
    <t>000 1 01 02 020 01 0000 110</t>
  </si>
  <si>
    <t>000 1 01 02 030 01 0000 110</t>
  </si>
  <si>
    <t>000 1 01 02 040 01 0000 110</t>
  </si>
  <si>
    <t>000 1 03 00 000 00 0000 000</t>
  </si>
  <si>
    <t>000 1 03 02 000 01 0000 110</t>
  </si>
  <si>
    <t>000 1 03 02 230 01 0000 110</t>
  </si>
  <si>
    <t>000 1 03 02 231 01 0000 110</t>
  </si>
  <si>
    <t>000 1 03 02 240 01 0000 110</t>
  </si>
  <si>
    <t>000 1 03 02 241 01 0000 110</t>
  </si>
  <si>
    <t>000 1 03 02 250 01 0000 110</t>
  </si>
  <si>
    <t>000 1 03 02 251 01 0000 110</t>
  </si>
  <si>
    <t>000 1 03 02 260 01 0000 110</t>
  </si>
  <si>
    <t>000 1 05 00 000 00 0000 000</t>
  </si>
  <si>
    <t>000 1 05 01 000 00 0000 110</t>
  </si>
  <si>
    <t>000 1 05 01 010 01 0000 110</t>
  </si>
  <si>
    <t>000 1 05 01 011 01 0000 110</t>
  </si>
  <si>
    <t>000 1 05 03 000 01 0000 110</t>
  </si>
  <si>
    <t>000 1 05 03 010 01 0000 110</t>
  </si>
  <si>
    <t>000 1 05 04 000 02 0000 110</t>
  </si>
  <si>
    <t>000 1 05 04 060 02 0000 110</t>
  </si>
  <si>
    <t>000 1 06 00 000 00 0000 000</t>
  </si>
  <si>
    <t>000 1 06 01 000 00 0000 110</t>
  </si>
  <si>
    <t>000 1 06 01 020 14 0000 110</t>
  </si>
  <si>
    <t>000 1 06 06 000 00 0000 110</t>
  </si>
  <si>
    <t>000 1 06 06 030 00 0000 110</t>
  </si>
  <si>
    <t>000 1 06 06 032 14 0000 110</t>
  </si>
  <si>
    <t>000 1 06 06 040 00 0000 110</t>
  </si>
  <si>
    <t>000 1 06 06 042 14 0000 110</t>
  </si>
  <si>
    <t>000 1 08 00 000 00 0000 000</t>
  </si>
  <si>
    <t>000 1 08 03 000 01 0000 110</t>
  </si>
  <si>
    <t>000 1 08 03 010 01 0000 110</t>
  </si>
  <si>
    <t>000 1 11 00 000 00 0000 000</t>
  </si>
  <si>
    <t>000 1 11 05 000 00 0000 120</t>
  </si>
  <si>
    <t>000 1 11 05 010 00 0000 120</t>
  </si>
  <si>
    <t>000 1 11 05 012 14 0000 120</t>
  </si>
  <si>
    <t>000 1 11 05 020 00 0000 120</t>
  </si>
  <si>
    <t>000 1 11 05 024 14 0000 120</t>
  </si>
  <si>
    <t>000 1 11 05 030 00 0000 120</t>
  </si>
  <si>
    <t>000 1 11 05 034 14 0000 120</t>
  </si>
  <si>
    <t>000 1 11 05 070 00 0000 120</t>
  </si>
  <si>
    <t>000 1 11 05 074 14 0000 120</t>
  </si>
  <si>
    <t>000 1 11 05 300 00 0000 120</t>
  </si>
  <si>
    <t>000 1 11 05 310 00 0000 120</t>
  </si>
  <si>
    <t>000 1 11 05 312 14 0000 120</t>
  </si>
  <si>
    <t>000 1 11 05 320 00 0000 120</t>
  </si>
  <si>
    <t>000 1 11 05 324 14 0000 120</t>
  </si>
  <si>
    <t>000 1 11 09 000 00 0000 120</t>
  </si>
  <si>
    <t>000 1 11 09 040 00 0000 120</t>
  </si>
  <si>
    <t>000 1 11 09 044 14 0000 120</t>
  </si>
  <si>
    <t>000 1 12 00 000 00 0000 000</t>
  </si>
  <si>
    <t>000 1 12 01 000 01 0000 120</t>
  </si>
  <si>
    <t>000 1 12 01 010 01 0000 120</t>
  </si>
  <si>
    <t>000 1 12 01 070 01 0000 120</t>
  </si>
  <si>
    <t>000 1 13 00 000 00 0000 000</t>
  </si>
  <si>
    <t>000 1 13 01 000 00 0000 130</t>
  </si>
  <si>
    <t>000 1 13 01 990 00 0000 130</t>
  </si>
  <si>
    <t>000 1 13 01 994 14 0000 130</t>
  </si>
  <si>
    <t>000 1 13 02 000 00 0000 130</t>
  </si>
  <si>
    <t>000 1 13 02 060 00 0000 130</t>
  </si>
  <si>
    <t>000 1 13 02 064 14 0000 130</t>
  </si>
  <si>
    <t>000 1 14 00 000 00 0000 000</t>
  </si>
  <si>
    <t>000 1 14 02 000 00 0000 000</t>
  </si>
  <si>
    <t>000 1 14 02 040 14 0000 410</t>
  </si>
  <si>
    <t>000 1 14 02 043 14 0000 410</t>
  </si>
  <si>
    <t>000 1 14 06 000 00 0000 430</t>
  </si>
  <si>
    <t>000 1 14 06 010 00 0000 430</t>
  </si>
  <si>
    <t>000 1 14 06 012 14 0000 430</t>
  </si>
  <si>
    <t>000 1 14 06 020 00 0000 430</t>
  </si>
  <si>
    <t>000 1 14 06 024 14 0000 430</t>
  </si>
  <si>
    <t>000 1 14 06 300 00 0000 430</t>
  </si>
  <si>
    <t>000 1 14 06 310 00 0000 430</t>
  </si>
  <si>
    <t>000 1 14 06 312 14 0000 430</t>
  </si>
  <si>
    <t>000 1 16 00 000 00 0000 000</t>
  </si>
  <si>
    <t>000 1 16 01 000 01 0000 140</t>
  </si>
  <si>
    <t>000 1 16 01 050 01 0000 140</t>
  </si>
  <si>
    <t>000 1 16 01 053 01 0000 140</t>
  </si>
  <si>
    <t>000 1 16 01 060 01 0000 140</t>
  </si>
  <si>
    <t>000 1 16 01 063 01 0000 140</t>
  </si>
  <si>
    <t>000 1 16 01 070 01 0000 140</t>
  </si>
  <si>
    <t>000 1 16 01 073 01 0000 140</t>
  </si>
  <si>
    <t>000 1 16 01 074 01 0000 140</t>
  </si>
  <si>
    <t>000 1 16 01 140 01 0000 140</t>
  </si>
  <si>
    <t>000 1 16 01 143 01 0000 140</t>
  </si>
  <si>
    <t>000 1 16 01 150 01 0000 140</t>
  </si>
  <si>
    <t>000 1 16 01 153 01 0000 140</t>
  </si>
  <si>
    <t>000 1 16 01 170 01 0000 140</t>
  </si>
  <si>
    <t>000 1 16 01 173 01 0000 140</t>
  </si>
  <si>
    <t>000 1 16 01 190 01 0000 140</t>
  </si>
  <si>
    <t>000 1 16 01 193 01 0000 140</t>
  </si>
  <si>
    <t>000 1 16 01 200 01 0000 140</t>
  </si>
  <si>
    <t>000 1 16 01 203 01 0000 140</t>
  </si>
  <si>
    <t>000 1 16 01 330 00 0000 140</t>
  </si>
  <si>
    <t>000 1 16 01 333 01 0000 140</t>
  </si>
  <si>
    <t>000 1 17 00 000 00 0000 000</t>
  </si>
  <si>
    <t>000 1 17 15 000 00 0000 150</t>
  </si>
  <si>
    <t>000 1 17 15 020 14 0000 150</t>
  </si>
  <si>
    <t>000 1 17 15 020 14 0001 150</t>
  </si>
  <si>
    <t>000 1 17 15 020 14 0002 150</t>
  </si>
  <si>
    <t>000 1 17 15 020 14 0003 150</t>
  </si>
  <si>
    <t>000 1 17 15 020 14 0004 150</t>
  </si>
  <si>
    <t>000 1 17 15 020 14 0005 150</t>
  </si>
  <si>
    <t>000 1 17 15 020 14 0006 150</t>
  </si>
  <si>
    <t>000 2 00 00 000 00 0000 000</t>
  </si>
  <si>
    <t>000 2 02 00 000 00 0000 000</t>
  </si>
  <si>
    <t>000 2 02 10 000 00 0000 150</t>
  </si>
  <si>
    <t>000 2 02 15 001 00 0000 150</t>
  </si>
  <si>
    <t>000 2 02 15 001 14 0000 150</t>
  </si>
  <si>
    <t>000 2 02 19 999 00 0000 150</t>
  </si>
  <si>
    <t>000 2 02 19 999 14 0000 150</t>
  </si>
  <si>
    <t>000 2 02 20 000 00 0000 150</t>
  </si>
  <si>
    <t>000 2 02 20 077 00 0000 150</t>
  </si>
  <si>
    <t>000 2 02 20 077 14 0000 150</t>
  </si>
  <si>
    <t>000 2 02 25 555 00 0000 150</t>
  </si>
  <si>
    <t>000 2 02 25 555 14 0000 150</t>
  </si>
  <si>
    <t>000 2 02 25 576 00 0000 150</t>
  </si>
  <si>
    <t>000 2 02 25 576 14 0000 150</t>
  </si>
  <si>
    <t>000 2 02 29 999 00 0000 150</t>
  </si>
  <si>
    <t>000 2 02 29 999 14 0000 150</t>
  </si>
  <si>
    <t>000 2 02 30 000 00 0000 150</t>
  </si>
  <si>
    <t>000 2 02 30 024 00 0000 150</t>
  </si>
  <si>
    <t>000 2 02 30 024 14 0000 150</t>
  </si>
  <si>
    <t>000 2 02 35 082 00 0000 150</t>
  </si>
  <si>
    <t>000 2 02 35 082 14 0000 150</t>
  </si>
  <si>
    <t>000 2 02 35 118 00 0000 150</t>
  </si>
  <si>
    <t>000 2 02 35 118 14 0000 150</t>
  </si>
  <si>
    <t>000 2 02 35 120 00 0000 150</t>
  </si>
  <si>
    <t>000 2 02 35 120 14 0000 150</t>
  </si>
  <si>
    <t>000 2 02 35 930 00 0000 150</t>
  </si>
  <si>
    <t>000 2 02 35 930 14 0000 150</t>
  </si>
  <si>
    <t>000 2 02 39 999 00 0000 150</t>
  </si>
  <si>
    <t>000 2 02 39 999 14 0000 150</t>
  </si>
  <si>
    <t>000 2 02 40 000 00 0000 150</t>
  </si>
  <si>
    <t>000 2 02 45 303 00 0000 150</t>
  </si>
  <si>
    <t>000 2 02 45 303 14 0000 150</t>
  </si>
  <si>
    <t>000 2 02 49 999 00 0000 150</t>
  </si>
  <si>
    <t>000 2 02 49 999 14 0000 150</t>
  </si>
  <si>
    <t xml:space="preserve">Первоначальный бюджет </t>
  </si>
  <si>
    <t>Изменения 26.01.2023</t>
  </si>
  <si>
    <t>Изменения по отдельным строкам доходов бюджета Уинского муниципального округа на 2023 год</t>
  </si>
  <si>
    <t>Субсидии на устройство спортивных площадок и их оснащение</t>
  </si>
  <si>
    <t>Субсидия на софинансирование проектов инициативного бюджетирования</t>
  </si>
  <si>
    <t>000 2 02 25 497 00 0000 150</t>
  </si>
  <si>
    <t>000 2 02 25 497 14 0000 150</t>
  </si>
  <si>
    <t>Субсидии бюджетам муниципальных округов на реализацию мероприятий по обеспечению жильем молодых семей</t>
  </si>
  <si>
    <t>Субсидии бюджетам на реализацию мероприятий по обеспечению жильем молодых семей</t>
  </si>
  <si>
    <t>Иные межбюджетные трансферты на обеспечение жильем молодых семей</t>
  </si>
  <si>
    <t>Изменения 22.06.2023</t>
  </si>
  <si>
    <t>Изменения 24.08.2023</t>
  </si>
  <si>
    <t>5</t>
  </si>
  <si>
    <t>000 1 16 10 031 14 0000 140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</si>
  <si>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округа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</si>
  <si>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</si>
  <si>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000 1 16 10 030 14 0000 140</t>
  </si>
  <si>
    <t>Платежи в целях возмещения причиненного ущерба (убытков)</t>
  </si>
  <si>
    <t>000 1 16 10 000 00 0000 140</t>
  </si>
  <si>
    <t>Изменения 26.10.2023</t>
  </si>
  <si>
    <t>6</t>
  </si>
  <si>
    <t>Изменения 14.12.2023</t>
  </si>
  <si>
    <t>000 1 01 02 130 01 0000 110</t>
  </si>
  <si>
    <t>000 1 01 02 140 01 0000 110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</si>
  <si>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</si>
  <si>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000 1 17 14 000 00 0000 150</t>
  </si>
  <si>
    <t>000 1 17 14 020 14 0000 150</t>
  </si>
  <si>
    <t>Средства самообложения граждан</t>
  </si>
  <si>
    <t>Средства самообложения граждан, зачисляемые в бюджеты муниципальных округов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</si>
  <si>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</si>
  <si>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</si>
  <si>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</si>
  <si>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000 1 05 01 021 01 0000 110</t>
  </si>
  <si>
    <t>000 1 05 01 020 01 0000 110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</si>
  <si>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</si>
  <si>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Прочие доходы от компенсации затрат бюджетов муниципальных округов</t>
  </si>
  <si>
    <t>000 1 13 02 994 14 0000 130</t>
  </si>
  <si>
    <t>Прочие доходы от компенсации затрат государства</t>
  </si>
  <si>
    <t>000 1 13 02 990 00 0000 130</t>
  </si>
  <si>
    <t>000 1 16 01 083 01 0000 140</t>
  </si>
  <si>
    <t>000 1 16 01 080 01 0000 140</t>
  </si>
  <si>
    <t>000 1 16 01 084 01 0000 140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</si>
  <si>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</si>
  <si>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</si>
  <si>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</si>
  <si>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000 1 16 07 000 00 0000 140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</si>
  <si>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</si>
  <si>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000 1 16 07 010 00 0000 140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</si>
  <si>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</si>
  <si>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000 1 16 07 010 14 0000 140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</si>
  <si>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</si>
  <si>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000 1 16 07 090 00 0000 140</t>
  </si>
  <si>
    <t>000 1 16 07 090 14 0000 140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</si>
  <si>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</si>
  <si>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</si>
  <si>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000 1 16 10 120 00 0000 140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</si>
  <si>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</si>
  <si>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</si>
  <si>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000 1 16 11 000 01 0000 140</t>
  </si>
  <si>
    <t>Платежи, уплачиваемые в целях возмещения вреда</t>
  </si>
  <si>
    <t>000 1 16 11 050 01 0000 140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</si>
  <si>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</si>
  <si>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000 1 17 05000 00 0000 180</t>
  </si>
  <si>
    <t>Прочие неналоговые доходы</t>
  </si>
  <si>
    <t>000 1 17 05040 14 0000 180</t>
  </si>
  <si>
    <t>Прочие неналоговые доходы бюджетов муниципальных округов</t>
  </si>
  <si>
    <t>000 1 16 10 123 01 0000 140</t>
  </si>
  <si>
    <t>000 1 16 10 129 01 0000 140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</si>
  <si>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</si>
  <si>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от 14 декабря 2023 г. №454</t>
  </si>
</sst>
</file>

<file path=xl/styles.xml><?xml version="1.0" encoding="utf-8"?>
<styleSheet xmlns="http://schemas.openxmlformats.org/spreadsheetml/2006/main">
  <numFmts count="1">
    <numFmt numFmtId="164" formatCode="?"/>
  </numFmts>
  <fonts count="6">
    <font>
      <sz val="10"/>
      <name val="Arial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/>
    </xf>
    <xf numFmtId="49" fontId="1" fillId="0" borderId="0" xfId="0" applyNumberFormat="1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2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/>
    <xf numFmtId="0" fontId="2" fillId="0" borderId="1" xfId="0" applyNumberFormat="1" applyFont="1" applyFill="1" applyBorder="1" applyAlignment="1">
      <alignment wrapText="1"/>
    </xf>
    <xf numFmtId="164" fontId="1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left"/>
    </xf>
    <xf numFmtId="4" fontId="4" fillId="0" borderId="1" xfId="0" applyNumberFormat="1" applyFont="1" applyBorder="1" applyAlignment="1" applyProtection="1">
      <alignment horizontal="right"/>
    </xf>
    <xf numFmtId="0" fontId="4" fillId="0" borderId="0" xfId="0" applyFont="1"/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2" fontId="1" fillId="0" borderId="1" xfId="0" applyNumberFormat="1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vertical="center" wrapText="1"/>
    </xf>
    <xf numFmtId="4" fontId="4" fillId="0" borderId="0" xfId="0" applyNumberFormat="1" applyFont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 vertical="center" wrapText="1"/>
    </xf>
    <xf numFmtId="4" fontId="1" fillId="0" borderId="0" xfId="0" applyNumberFormat="1" applyFont="1" applyBorder="1" applyAlignment="1" applyProtection="1">
      <alignment horizontal="right" vertical="center" wrapText="1"/>
    </xf>
    <xf numFmtId="4" fontId="1" fillId="0" borderId="0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/>
    <xf numFmtId="4" fontId="4" fillId="0" borderId="1" xfId="0" applyNumberFormat="1" applyFont="1" applyBorder="1" applyAlignment="1" applyProtection="1">
      <alignment horizontal="right" vertical="center"/>
    </xf>
    <xf numFmtId="4" fontId="1" fillId="0" borderId="1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wrapText="1"/>
    </xf>
    <xf numFmtId="4" fontId="4" fillId="0" borderId="0" xfId="0" applyNumberFormat="1" applyFont="1"/>
    <xf numFmtId="0" fontId="1" fillId="0" borderId="0" xfId="0" applyFont="1" applyBorder="1" applyAlignment="1" applyProtection="1">
      <alignment horizontal="left" wrapText="1"/>
    </xf>
    <xf numFmtId="0" fontId="1" fillId="0" borderId="0" xfId="0" applyFont="1" applyBorder="1" applyAlignment="1" applyProtection="1">
      <alignment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K212"/>
  <sheetViews>
    <sheetView showGridLines="0" tabSelected="1" workbookViewId="0">
      <selection activeCell="M7" sqref="M7"/>
    </sheetView>
  </sheetViews>
  <sheetFormatPr defaultColWidth="9.109375" defaultRowHeight="12.75" customHeight="1" outlineLevelRow="7"/>
  <cols>
    <col min="1" max="1" width="24" style="1" customWidth="1"/>
    <col min="2" max="2" width="68.33203125" style="1" customWidth="1"/>
    <col min="3" max="3" width="19.6640625" style="1" hidden="1" customWidth="1"/>
    <col min="4" max="4" width="13.44140625" style="1" hidden="1" customWidth="1"/>
    <col min="5" max="8" width="17.33203125" style="1" hidden="1" customWidth="1"/>
    <col min="9" max="9" width="29.44140625" style="1" customWidth="1"/>
    <col min="10" max="10" width="28.109375" style="1" customWidth="1"/>
    <col min="11" max="11" width="11.33203125" style="1" bestFit="1" customWidth="1"/>
    <col min="12" max="16384" width="9.109375" style="1"/>
  </cols>
  <sheetData>
    <row r="1" spans="1:11" ht="13.2">
      <c r="A1" s="47"/>
      <c r="B1" s="47"/>
      <c r="I1" s="37" t="s">
        <v>155</v>
      </c>
      <c r="J1" s="37"/>
    </row>
    <row r="2" spans="1:11" ht="13.2">
      <c r="A2" s="2"/>
      <c r="B2" s="2"/>
      <c r="I2" s="37" t="s">
        <v>160</v>
      </c>
      <c r="J2" s="37"/>
    </row>
    <row r="3" spans="1:11" ht="13.2">
      <c r="A3" s="3"/>
      <c r="B3" s="4"/>
      <c r="I3" s="38" t="s">
        <v>156</v>
      </c>
      <c r="J3" s="38"/>
    </row>
    <row r="4" spans="1:11" ht="13.2">
      <c r="B4" s="5"/>
      <c r="I4" s="38" t="s">
        <v>157</v>
      </c>
      <c r="J4" s="38"/>
    </row>
    <row r="5" spans="1:11" ht="13.2">
      <c r="B5" s="5"/>
      <c r="I5" s="42" t="s">
        <v>386</v>
      </c>
      <c r="J5" s="30"/>
    </row>
    <row r="6" spans="1:11" ht="13.2">
      <c r="A6" s="6"/>
      <c r="B6" s="6"/>
      <c r="C6" s="6"/>
      <c r="D6" s="29"/>
      <c r="E6" s="41"/>
      <c r="F6" s="43"/>
      <c r="G6" s="44"/>
      <c r="H6" s="45"/>
      <c r="I6" s="29"/>
      <c r="J6" s="29"/>
    </row>
    <row r="7" spans="1:11" ht="15.6">
      <c r="A7" s="50" t="s">
        <v>319</v>
      </c>
      <c r="B7" s="50"/>
      <c r="C7" s="50"/>
      <c r="D7" s="50"/>
      <c r="E7" s="50"/>
      <c r="F7" s="50"/>
      <c r="G7" s="50"/>
      <c r="H7" s="50"/>
      <c r="I7" s="50"/>
    </row>
    <row r="8" spans="1:11" ht="13.2">
      <c r="A8" s="48"/>
      <c r="B8" s="48"/>
      <c r="C8" s="48"/>
    </row>
    <row r="9" spans="1:11" ht="13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2.75" customHeight="1">
      <c r="A10" s="51" t="s">
        <v>161</v>
      </c>
      <c r="B10" s="49" t="s">
        <v>158</v>
      </c>
      <c r="C10" s="49" t="s">
        <v>317</v>
      </c>
      <c r="D10" s="49" t="s">
        <v>318</v>
      </c>
      <c r="E10" s="49" t="s">
        <v>327</v>
      </c>
      <c r="F10" s="49" t="s">
        <v>328</v>
      </c>
      <c r="G10" s="49" t="s">
        <v>336</v>
      </c>
      <c r="H10" s="49" t="s">
        <v>338</v>
      </c>
      <c r="I10" s="49" t="s">
        <v>162</v>
      </c>
      <c r="J10" s="31"/>
    </row>
    <row r="11" spans="1:11" ht="13.2">
      <c r="A11" s="52"/>
      <c r="B11" s="49"/>
      <c r="C11" s="49"/>
      <c r="D11" s="49"/>
      <c r="E11" s="49"/>
      <c r="F11" s="49"/>
      <c r="G11" s="49"/>
      <c r="H11" s="49"/>
      <c r="I11" s="49"/>
      <c r="J11" s="31"/>
    </row>
    <row r="12" spans="1:11" ht="13.2">
      <c r="A12" s="7" t="s">
        <v>130</v>
      </c>
      <c r="B12" s="7" t="s">
        <v>131</v>
      </c>
      <c r="C12" s="7" t="s">
        <v>173</v>
      </c>
      <c r="D12" s="7" t="s">
        <v>174</v>
      </c>
      <c r="E12" s="7" t="s">
        <v>174</v>
      </c>
      <c r="F12" s="7" t="s">
        <v>329</v>
      </c>
      <c r="G12" s="7" t="s">
        <v>337</v>
      </c>
      <c r="H12" s="7" t="s">
        <v>337</v>
      </c>
      <c r="I12" s="7" t="s">
        <v>173</v>
      </c>
      <c r="J12" s="32"/>
    </row>
    <row r="13" spans="1:11" s="24" customFormat="1" ht="13.2">
      <c r="A13" s="21"/>
      <c r="B13" s="22" t="s">
        <v>159</v>
      </c>
      <c r="C13" s="23">
        <f t="shared" ref="C13:H13" si="0">C14+C147</f>
        <v>517485861.25999999</v>
      </c>
      <c r="D13" s="23">
        <f t="shared" si="0"/>
        <v>15848287</v>
      </c>
      <c r="E13" s="23">
        <f t="shared" si="0"/>
        <v>508500</v>
      </c>
      <c r="F13" s="23">
        <f t="shared" si="0"/>
        <v>1669358.8</v>
      </c>
      <c r="G13" s="23">
        <f t="shared" si="0"/>
        <v>2291547.19</v>
      </c>
      <c r="H13" s="23">
        <f t="shared" si="0"/>
        <v>4270369.6400000006</v>
      </c>
      <c r="I13" s="39">
        <f>C13+D13+E13+F13+G13+H13</f>
        <v>542073923.88999999</v>
      </c>
      <c r="J13" s="33"/>
      <c r="K13" s="46"/>
    </row>
    <row r="14" spans="1:11" s="24" customFormat="1" ht="26.4">
      <c r="A14" s="25" t="s">
        <v>177</v>
      </c>
      <c r="B14" s="26" t="s">
        <v>0</v>
      </c>
      <c r="C14" s="27">
        <f t="shared" ref="C14:H14" si="1">C15+C23+C33+C43+C51+C54+C72+C76+C85+C97+C134</f>
        <v>73034078.099999994</v>
      </c>
      <c r="D14" s="27">
        <f t="shared" si="1"/>
        <v>0</v>
      </c>
      <c r="E14" s="27">
        <f t="shared" si="1"/>
        <v>0</v>
      </c>
      <c r="F14" s="27">
        <f t="shared" si="1"/>
        <v>1669358.8</v>
      </c>
      <c r="G14" s="27">
        <f t="shared" si="1"/>
        <v>1950047.19</v>
      </c>
      <c r="H14" s="27">
        <f t="shared" si="1"/>
        <v>3810469.64</v>
      </c>
      <c r="I14" s="39">
        <f t="shared" ref="I14:I81" si="2">C14+D14+E14+F14+G14+H14</f>
        <v>80463953.729999989</v>
      </c>
      <c r="J14" s="34"/>
      <c r="K14" s="46"/>
    </row>
    <row r="15" spans="1:11" s="24" customFormat="1" ht="26.4" outlineLevel="1">
      <c r="A15" s="25" t="s">
        <v>178</v>
      </c>
      <c r="B15" s="26" t="s">
        <v>1</v>
      </c>
      <c r="C15" s="27">
        <f t="shared" ref="C15:H15" si="3">C16</f>
        <v>24325700</v>
      </c>
      <c r="D15" s="27">
        <f t="shared" si="3"/>
        <v>0</v>
      </c>
      <c r="E15" s="27">
        <f t="shared" si="3"/>
        <v>0</v>
      </c>
      <c r="F15" s="27">
        <f t="shared" si="3"/>
        <v>0</v>
      </c>
      <c r="G15" s="27">
        <f t="shared" si="3"/>
        <v>1802000</v>
      </c>
      <c r="H15" s="27">
        <f t="shared" si="3"/>
        <v>1127000</v>
      </c>
      <c r="I15" s="39">
        <f t="shared" si="2"/>
        <v>27254700</v>
      </c>
      <c r="J15" s="34"/>
    </row>
    <row r="16" spans="1:11" ht="26.4" outlineLevel="2" collapsed="1">
      <c r="A16" s="7" t="s">
        <v>179</v>
      </c>
      <c r="B16" s="9" t="s">
        <v>2</v>
      </c>
      <c r="C16" s="10">
        <f t="shared" ref="C16:D16" si="4">C17+C18+C19+C20</f>
        <v>24325700</v>
      </c>
      <c r="D16" s="10">
        <f t="shared" si="4"/>
        <v>0</v>
      </c>
      <c r="E16" s="10">
        <f t="shared" ref="E16:F16" si="5">E17+E18+E19+E20</f>
        <v>0</v>
      </c>
      <c r="F16" s="10">
        <f t="shared" si="5"/>
        <v>0</v>
      </c>
      <c r="G16" s="10">
        <f t="shared" ref="G16" si="6">G17+G18+G19+G20</f>
        <v>1802000</v>
      </c>
      <c r="H16" s="10">
        <f>H17+H18+H19+H20+H21+H22</f>
        <v>1127000</v>
      </c>
      <c r="I16" s="40">
        <f t="shared" si="2"/>
        <v>27254700</v>
      </c>
      <c r="J16" s="35"/>
    </row>
    <row r="17" spans="1:10" ht="66" hidden="1" outlineLevel="3">
      <c r="A17" s="7" t="s">
        <v>180</v>
      </c>
      <c r="B17" s="19" t="s">
        <v>341</v>
      </c>
      <c r="C17" s="10">
        <v>24082400</v>
      </c>
      <c r="D17" s="10">
        <v>0</v>
      </c>
      <c r="E17" s="10">
        <v>0</v>
      </c>
      <c r="F17" s="10">
        <v>0</v>
      </c>
      <c r="G17" s="10">
        <v>1802000</v>
      </c>
      <c r="H17" s="10">
        <v>0</v>
      </c>
      <c r="I17" s="40">
        <f t="shared" si="2"/>
        <v>25884400</v>
      </c>
      <c r="J17" s="35"/>
    </row>
    <row r="18" spans="1:10" ht="79.2" hidden="1" outlineLevel="3">
      <c r="A18" s="7" t="s">
        <v>181</v>
      </c>
      <c r="B18" s="19" t="s">
        <v>3</v>
      </c>
      <c r="C18" s="10">
        <v>24300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40">
        <f t="shared" si="2"/>
        <v>24300</v>
      </c>
      <c r="J18" s="35"/>
    </row>
    <row r="19" spans="1:10" ht="29.25" customHeight="1" outlineLevel="3">
      <c r="A19" s="7" t="s">
        <v>182</v>
      </c>
      <c r="B19" s="9" t="s">
        <v>4</v>
      </c>
      <c r="C19" s="10">
        <v>170300</v>
      </c>
      <c r="D19" s="10">
        <v>0</v>
      </c>
      <c r="E19" s="10">
        <v>0</v>
      </c>
      <c r="F19" s="10">
        <v>0</v>
      </c>
      <c r="G19" s="10">
        <v>0</v>
      </c>
      <c r="H19" s="10">
        <v>816400</v>
      </c>
      <c r="I19" s="40">
        <f t="shared" si="2"/>
        <v>986700</v>
      </c>
      <c r="J19" s="35"/>
    </row>
    <row r="20" spans="1:10" ht="66" outlineLevel="3">
      <c r="A20" s="7" t="s">
        <v>183</v>
      </c>
      <c r="B20" s="19" t="s">
        <v>5</v>
      </c>
      <c r="C20" s="10">
        <v>48700</v>
      </c>
      <c r="D20" s="10">
        <v>0</v>
      </c>
      <c r="E20" s="10">
        <v>0</v>
      </c>
      <c r="F20" s="10">
        <v>0</v>
      </c>
      <c r="G20" s="10">
        <v>0</v>
      </c>
      <c r="H20" s="10">
        <v>37800</v>
      </c>
      <c r="I20" s="40">
        <f t="shared" si="2"/>
        <v>86500</v>
      </c>
      <c r="J20" s="35"/>
    </row>
    <row r="21" spans="1:10" ht="39.6" outlineLevel="3">
      <c r="A21" s="7" t="s">
        <v>339</v>
      </c>
      <c r="B21" s="19" t="s">
        <v>346</v>
      </c>
      <c r="C21" s="10"/>
      <c r="D21" s="10"/>
      <c r="E21" s="10"/>
      <c r="F21" s="10"/>
      <c r="G21" s="10">
        <v>0</v>
      </c>
      <c r="H21" s="10">
        <v>217800</v>
      </c>
      <c r="I21" s="40">
        <f t="shared" si="2"/>
        <v>217800</v>
      </c>
      <c r="J21" s="35"/>
    </row>
    <row r="22" spans="1:10" ht="39.6" outlineLevel="3">
      <c r="A22" s="7" t="s">
        <v>340</v>
      </c>
      <c r="B22" s="19" t="s">
        <v>347</v>
      </c>
      <c r="C22" s="10"/>
      <c r="D22" s="10"/>
      <c r="E22" s="10"/>
      <c r="F22" s="10"/>
      <c r="G22" s="10">
        <v>0</v>
      </c>
      <c r="H22" s="10">
        <v>55000</v>
      </c>
      <c r="I22" s="40">
        <f t="shared" si="2"/>
        <v>55000</v>
      </c>
      <c r="J22" s="35"/>
    </row>
    <row r="23" spans="1:10" s="24" customFormat="1" ht="26.4" outlineLevel="1">
      <c r="A23" s="25" t="s">
        <v>184</v>
      </c>
      <c r="B23" s="26" t="s">
        <v>6</v>
      </c>
      <c r="C23" s="27">
        <f t="shared" ref="C23:H23" si="7">C24</f>
        <v>11323900</v>
      </c>
      <c r="D23" s="27">
        <f t="shared" si="7"/>
        <v>0</v>
      </c>
      <c r="E23" s="27">
        <f t="shared" si="7"/>
        <v>0</v>
      </c>
      <c r="F23" s="27">
        <f t="shared" si="7"/>
        <v>0</v>
      </c>
      <c r="G23" s="27">
        <f t="shared" si="7"/>
        <v>0</v>
      </c>
      <c r="H23" s="27">
        <f t="shared" si="7"/>
        <v>339000</v>
      </c>
      <c r="I23" s="39">
        <f t="shared" si="2"/>
        <v>11662900</v>
      </c>
      <c r="J23" s="34"/>
    </row>
    <row r="24" spans="1:10" ht="26.4" outlineLevel="2">
      <c r="A24" s="7" t="s">
        <v>185</v>
      </c>
      <c r="B24" s="9" t="s">
        <v>7</v>
      </c>
      <c r="C24" s="10">
        <f t="shared" ref="C24:D24" si="8">C25+C27+C29+C31</f>
        <v>11323900</v>
      </c>
      <c r="D24" s="10">
        <f t="shared" si="8"/>
        <v>0</v>
      </c>
      <c r="E24" s="10">
        <f t="shared" ref="E24:F24" si="9">E25+E27+E29+E31</f>
        <v>0</v>
      </c>
      <c r="F24" s="10">
        <f t="shared" si="9"/>
        <v>0</v>
      </c>
      <c r="G24" s="10">
        <f t="shared" ref="G24:H24" si="10">G25+G27+G29+G31</f>
        <v>0</v>
      </c>
      <c r="H24" s="10">
        <f t="shared" si="10"/>
        <v>339000</v>
      </c>
      <c r="I24" s="40">
        <f t="shared" si="2"/>
        <v>11662900</v>
      </c>
      <c r="J24" s="35"/>
    </row>
    <row r="25" spans="1:10" ht="52.8" outlineLevel="3">
      <c r="A25" s="7" t="s">
        <v>186</v>
      </c>
      <c r="B25" s="9" t="s">
        <v>8</v>
      </c>
      <c r="C25" s="10">
        <f t="shared" ref="C25:H25" si="11">C26</f>
        <v>5560100</v>
      </c>
      <c r="D25" s="10">
        <f t="shared" si="11"/>
        <v>0</v>
      </c>
      <c r="E25" s="10">
        <f t="shared" si="11"/>
        <v>0</v>
      </c>
      <c r="F25" s="10">
        <f t="shared" si="11"/>
        <v>0</v>
      </c>
      <c r="G25" s="10">
        <f t="shared" si="11"/>
        <v>0</v>
      </c>
      <c r="H25" s="10">
        <f t="shared" si="11"/>
        <v>339000</v>
      </c>
      <c r="I25" s="40">
        <f t="shared" si="2"/>
        <v>5899100</v>
      </c>
      <c r="J25" s="35"/>
    </row>
    <row r="26" spans="1:10" ht="79.2" outlineLevel="4">
      <c r="A26" s="7" t="s">
        <v>187</v>
      </c>
      <c r="B26" s="19" t="s">
        <v>9</v>
      </c>
      <c r="C26" s="10">
        <v>5560100</v>
      </c>
      <c r="D26" s="10">
        <v>0</v>
      </c>
      <c r="E26" s="10">
        <v>0</v>
      </c>
      <c r="F26" s="10">
        <v>0</v>
      </c>
      <c r="G26" s="10">
        <v>0</v>
      </c>
      <c r="H26" s="10">
        <v>339000</v>
      </c>
      <c r="I26" s="40">
        <f t="shared" si="2"/>
        <v>5899100</v>
      </c>
      <c r="J26" s="35"/>
    </row>
    <row r="27" spans="1:10" ht="52.8" hidden="1" outlineLevel="3">
      <c r="A27" s="7" t="s">
        <v>188</v>
      </c>
      <c r="B27" s="19" t="s">
        <v>10</v>
      </c>
      <c r="C27" s="10">
        <f t="shared" ref="C27:H27" si="12">C28</f>
        <v>32100</v>
      </c>
      <c r="D27" s="10">
        <f t="shared" si="12"/>
        <v>0</v>
      </c>
      <c r="E27" s="10">
        <f t="shared" si="12"/>
        <v>0</v>
      </c>
      <c r="F27" s="10">
        <f t="shared" si="12"/>
        <v>0</v>
      </c>
      <c r="G27" s="10">
        <f t="shared" si="12"/>
        <v>0</v>
      </c>
      <c r="H27" s="10">
        <f t="shared" si="12"/>
        <v>0</v>
      </c>
      <c r="I27" s="40">
        <f t="shared" si="2"/>
        <v>32100</v>
      </c>
      <c r="J27" s="35"/>
    </row>
    <row r="28" spans="1:10" ht="79.2" hidden="1" outlineLevel="4">
      <c r="A28" s="7" t="s">
        <v>189</v>
      </c>
      <c r="B28" s="19" t="s">
        <v>11</v>
      </c>
      <c r="C28" s="10">
        <v>32100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40">
        <f t="shared" si="2"/>
        <v>32100</v>
      </c>
      <c r="J28" s="35"/>
    </row>
    <row r="29" spans="1:10" ht="52.8" hidden="1" outlineLevel="3">
      <c r="A29" s="7" t="s">
        <v>190</v>
      </c>
      <c r="B29" s="9" t="s">
        <v>12</v>
      </c>
      <c r="C29" s="10">
        <f t="shared" ref="C29:H29" si="13">C30</f>
        <v>6384900</v>
      </c>
      <c r="D29" s="10">
        <f t="shared" si="13"/>
        <v>0</v>
      </c>
      <c r="E29" s="10">
        <f t="shared" si="13"/>
        <v>0</v>
      </c>
      <c r="F29" s="10">
        <f t="shared" si="13"/>
        <v>0</v>
      </c>
      <c r="G29" s="10">
        <f t="shared" si="13"/>
        <v>0</v>
      </c>
      <c r="H29" s="10">
        <f t="shared" si="13"/>
        <v>0</v>
      </c>
      <c r="I29" s="40">
        <f t="shared" si="2"/>
        <v>6384900</v>
      </c>
      <c r="J29" s="35"/>
    </row>
    <row r="30" spans="1:10" ht="79.2" hidden="1" outlineLevel="4">
      <c r="A30" s="7" t="s">
        <v>191</v>
      </c>
      <c r="B30" s="19" t="s">
        <v>13</v>
      </c>
      <c r="C30" s="10">
        <v>6384900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40">
        <f t="shared" si="2"/>
        <v>6384900</v>
      </c>
      <c r="J30" s="35"/>
    </row>
    <row r="31" spans="1:10" ht="52.8" hidden="1" outlineLevel="3">
      <c r="A31" s="7" t="s">
        <v>192</v>
      </c>
      <c r="B31" s="9" t="s">
        <v>14</v>
      </c>
      <c r="C31" s="10">
        <f t="shared" ref="C31:H31" si="14">C32</f>
        <v>-653200</v>
      </c>
      <c r="D31" s="10">
        <f t="shared" si="14"/>
        <v>0</v>
      </c>
      <c r="E31" s="10">
        <f t="shared" si="14"/>
        <v>0</v>
      </c>
      <c r="F31" s="10">
        <f t="shared" si="14"/>
        <v>0</v>
      </c>
      <c r="G31" s="10">
        <f t="shared" si="14"/>
        <v>0</v>
      </c>
      <c r="H31" s="10">
        <f t="shared" si="14"/>
        <v>0</v>
      </c>
      <c r="I31" s="40">
        <f t="shared" si="2"/>
        <v>-653200</v>
      </c>
      <c r="J31" s="35"/>
    </row>
    <row r="32" spans="1:10" ht="79.2" hidden="1" outlineLevel="4">
      <c r="A32" s="7" t="s">
        <v>15</v>
      </c>
      <c r="B32" s="19" t="s">
        <v>16</v>
      </c>
      <c r="C32" s="10">
        <v>-653200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40">
        <f t="shared" si="2"/>
        <v>-653200</v>
      </c>
      <c r="J32" s="35"/>
    </row>
    <row r="33" spans="1:10" s="24" customFormat="1" ht="26.4" outlineLevel="1">
      <c r="A33" s="25" t="s">
        <v>193</v>
      </c>
      <c r="B33" s="26" t="s">
        <v>17</v>
      </c>
      <c r="C33" s="27">
        <f t="shared" ref="C33:H33" si="15">C39+C41+C34</f>
        <v>1228100</v>
      </c>
      <c r="D33" s="27">
        <f t="shared" si="15"/>
        <v>0</v>
      </c>
      <c r="E33" s="27">
        <f t="shared" si="15"/>
        <v>0</v>
      </c>
      <c r="F33" s="27">
        <f t="shared" si="15"/>
        <v>0</v>
      </c>
      <c r="G33" s="27">
        <f t="shared" si="15"/>
        <v>0</v>
      </c>
      <c r="H33" s="27">
        <f t="shared" si="15"/>
        <v>343100</v>
      </c>
      <c r="I33" s="39">
        <f t="shared" si="2"/>
        <v>1571200</v>
      </c>
      <c r="J33" s="34"/>
    </row>
    <row r="34" spans="1:10" ht="18.75" customHeight="1" outlineLevel="1">
      <c r="A34" s="7" t="s">
        <v>194</v>
      </c>
      <c r="B34" s="9" t="s">
        <v>163</v>
      </c>
      <c r="C34" s="10">
        <f t="shared" ref="C34:H35" si="16">C35</f>
        <v>608100</v>
      </c>
      <c r="D34" s="10">
        <f t="shared" si="16"/>
        <v>0</v>
      </c>
      <c r="E34" s="10">
        <f t="shared" si="16"/>
        <v>0</v>
      </c>
      <c r="F34" s="10">
        <f t="shared" si="16"/>
        <v>0</v>
      </c>
      <c r="G34" s="10">
        <f t="shared" si="16"/>
        <v>0</v>
      </c>
      <c r="H34" s="10">
        <f>H35+H37</f>
        <v>307700</v>
      </c>
      <c r="I34" s="40">
        <f t="shared" si="2"/>
        <v>915800</v>
      </c>
      <c r="J34" s="35"/>
    </row>
    <row r="35" spans="1:10" ht="26.4" outlineLevel="1">
      <c r="A35" s="7" t="s">
        <v>195</v>
      </c>
      <c r="B35" s="9" t="s">
        <v>164</v>
      </c>
      <c r="C35" s="10">
        <f t="shared" si="16"/>
        <v>608100</v>
      </c>
      <c r="D35" s="10">
        <f t="shared" si="16"/>
        <v>0</v>
      </c>
      <c r="E35" s="10">
        <f t="shared" si="16"/>
        <v>0</v>
      </c>
      <c r="F35" s="10">
        <f t="shared" si="16"/>
        <v>0</v>
      </c>
      <c r="G35" s="10">
        <f t="shared" si="16"/>
        <v>0</v>
      </c>
      <c r="H35" s="10">
        <f t="shared" si="16"/>
        <v>86700</v>
      </c>
      <c r="I35" s="40">
        <f t="shared" si="2"/>
        <v>694800</v>
      </c>
      <c r="J35" s="35"/>
    </row>
    <row r="36" spans="1:10" ht="26.4" outlineLevel="1">
      <c r="A36" s="7" t="s">
        <v>196</v>
      </c>
      <c r="B36" s="9" t="s">
        <v>164</v>
      </c>
      <c r="C36" s="10">
        <v>608100</v>
      </c>
      <c r="D36" s="10">
        <v>0</v>
      </c>
      <c r="E36" s="10">
        <v>0</v>
      </c>
      <c r="F36" s="10">
        <v>0</v>
      </c>
      <c r="G36" s="10">
        <v>0</v>
      </c>
      <c r="H36" s="10">
        <v>86700</v>
      </c>
      <c r="I36" s="40">
        <f t="shared" si="2"/>
        <v>694800</v>
      </c>
      <c r="J36" s="35"/>
    </row>
    <row r="37" spans="1:10" ht="26.4" outlineLevel="1">
      <c r="A37" s="7" t="s">
        <v>350</v>
      </c>
      <c r="B37" s="9" t="s">
        <v>351</v>
      </c>
      <c r="C37" s="10"/>
      <c r="D37" s="10"/>
      <c r="E37" s="10"/>
      <c r="F37" s="10"/>
      <c r="G37" s="10"/>
      <c r="H37" s="10">
        <f>H38</f>
        <v>221000</v>
      </c>
      <c r="I37" s="40">
        <f t="shared" si="2"/>
        <v>221000</v>
      </c>
      <c r="J37" s="35"/>
    </row>
    <row r="38" spans="1:10" ht="39.6" outlineLevel="1">
      <c r="A38" s="7" t="s">
        <v>349</v>
      </c>
      <c r="B38" s="9" t="s">
        <v>348</v>
      </c>
      <c r="C38" s="10"/>
      <c r="D38" s="10"/>
      <c r="E38" s="10"/>
      <c r="F38" s="10"/>
      <c r="G38" s="10"/>
      <c r="H38" s="10">
        <v>221000</v>
      </c>
      <c r="I38" s="40">
        <f t="shared" si="2"/>
        <v>221000</v>
      </c>
      <c r="J38" s="35"/>
    </row>
    <row r="39" spans="1:10" ht="26.4" outlineLevel="2">
      <c r="A39" s="7" t="s">
        <v>197</v>
      </c>
      <c r="B39" s="9" t="s">
        <v>18</v>
      </c>
      <c r="C39" s="10">
        <f t="shared" ref="C39:H39" si="17">C40</f>
        <v>70000</v>
      </c>
      <c r="D39" s="10">
        <f t="shared" si="17"/>
        <v>0</v>
      </c>
      <c r="E39" s="10">
        <f t="shared" si="17"/>
        <v>0</v>
      </c>
      <c r="F39" s="10">
        <f t="shared" si="17"/>
        <v>0</v>
      </c>
      <c r="G39" s="10">
        <f t="shared" si="17"/>
        <v>0</v>
      </c>
      <c r="H39" s="10">
        <f t="shared" si="17"/>
        <v>35400</v>
      </c>
      <c r="I39" s="40">
        <f t="shared" si="2"/>
        <v>105400</v>
      </c>
      <c r="J39" s="35"/>
    </row>
    <row r="40" spans="1:10" ht="26.4" outlineLevel="3">
      <c r="A40" s="7" t="s">
        <v>198</v>
      </c>
      <c r="B40" s="9" t="s">
        <v>18</v>
      </c>
      <c r="C40" s="10">
        <v>70000</v>
      </c>
      <c r="D40" s="10">
        <v>0</v>
      </c>
      <c r="E40" s="10">
        <v>0</v>
      </c>
      <c r="F40" s="10">
        <v>0</v>
      </c>
      <c r="G40" s="10">
        <v>0</v>
      </c>
      <c r="H40" s="10">
        <v>35400</v>
      </c>
      <c r="I40" s="40">
        <f t="shared" si="2"/>
        <v>105400</v>
      </c>
      <c r="J40" s="35"/>
    </row>
    <row r="41" spans="1:10" ht="26.4" hidden="1" outlineLevel="2">
      <c r="A41" s="7" t="s">
        <v>199</v>
      </c>
      <c r="B41" s="9" t="s">
        <v>19</v>
      </c>
      <c r="C41" s="10">
        <f t="shared" ref="C41:H41" si="18">C42</f>
        <v>550000</v>
      </c>
      <c r="D41" s="10">
        <f t="shared" si="18"/>
        <v>0</v>
      </c>
      <c r="E41" s="10">
        <f t="shared" si="18"/>
        <v>0</v>
      </c>
      <c r="F41" s="10">
        <f t="shared" si="18"/>
        <v>0</v>
      </c>
      <c r="G41" s="10">
        <f t="shared" si="18"/>
        <v>0</v>
      </c>
      <c r="H41" s="10">
        <f t="shared" si="18"/>
        <v>0</v>
      </c>
      <c r="I41" s="40">
        <f t="shared" si="2"/>
        <v>550000</v>
      </c>
      <c r="J41" s="35"/>
    </row>
    <row r="42" spans="1:10" ht="26.4" hidden="1" outlineLevel="3">
      <c r="A42" s="7" t="s">
        <v>200</v>
      </c>
      <c r="B42" s="9" t="s">
        <v>20</v>
      </c>
      <c r="C42" s="10">
        <v>550000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40">
        <f t="shared" si="2"/>
        <v>550000</v>
      </c>
      <c r="J42" s="35"/>
    </row>
    <row r="43" spans="1:10" s="24" customFormat="1" ht="17.25" customHeight="1" outlineLevel="1" collapsed="1">
      <c r="A43" s="25" t="s">
        <v>201</v>
      </c>
      <c r="B43" s="26" t="s">
        <v>21</v>
      </c>
      <c r="C43" s="27">
        <f t="shared" ref="C43:H43" si="19">C44+C46</f>
        <v>4350000</v>
      </c>
      <c r="D43" s="27">
        <f t="shared" si="19"/>
        <v>0</v>
      </c>
      <c r="E43" s="27">
        <f t="shared" si="19"/>
        <v>0</v>
      </c>
      <c r="F43" s="27">
        <f t="shared" si="19"/>
        <v>0</v>
      </c>
      <c r="G43" s="27">
        <f t="shared" si="19"/>
        <v>0</v>
      </c>
      <c r="H43" s="27">
        <f t="shared" si="19"/>
        <v>-254000</v>
      </c>
      <c r="I43" s="39">
        <f t="shared" si="2"/>
        <v>4096000</v>
      </c>
      <c r="J43" s="34"/>
    </row>
    <row r="44" spans="1:10" ht="26.4" hidden="1" outlineLevel="2">
      <c r="A44" s="7" t="s">
        <v>202</v>
      </c>
      <c r="B44" s="9" t="s">
        <v>22</v>
      </c>
      <c r="C44" s="10">
        <f t="shared" ref="C44:H44" si="20">C45</f>
        <v>1900000</v>
      </c>
      <c r="D44" s="10">
        <f t="shared" si="20"/>
        <v>0</v>
      </c>
      <c r="E44" s="10">
        <f t="shared" si="20"/>
        <v>0</v>
      </c>
      <c r="F44" s="10">
        <f t="shared" si="20"/>
        <v>0</v>
      </c>
      <c r="G44" s="10">
        <f t="shared" si="20"/>
        <v>0</v>
      </c>
      <c r="H44" s="10">
        <f t="shared" si="20"/>
        <v>0</v>
      </c>
      <c r="I44" s="40">
        <f t="shared" si="2"/>
        <v>1900000</v>
      </c>
      <c r="J44" s="35"/>
    </row>
    <row r="45" spans="1:10" ht="31.5" hidden="1" customHeight="1" outlineLevel="3">
      <c r="A45" s="7" t="s">
        <v>203</v>
      </c>
      <c r="B45" s="9" t="s">
        <v>23</v>
      </c>
      <c r="C45" s="10">
        <v>1900000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40">
        <f t="shared" si="2"/>
        <v>1900000</v>
      </c>
      <c r="J45" s="35"/>
    </row>
    <row r="46" spans="1:10" ht="26.4" outlineLevel="2">
      <c r="A46" s="7" t="s">
        <v>204</v>
      </c>
      <c r="B46" s="9" t="s">
        <v>24</v>
      </c>
      <c r="C46" s="10">
        <f t="shared" ref="C46:D46" si="21">C47+C49</f>
        <v>2450000</v>
      </c>
      <c r="D46" s="10">
        <f t="shared" si="21"/>
        <v>0</v>
      </c>
      <c r="E46" s="10">
        <f t="shared" ref="E46:F46" si="22">E47+E49</f>
        <v>0</v>
      </c>
      <c r="F46" s="10">
        <f t="shared" si="22"/>
        <v>0</v>
      </c>
      <c r="G46" s="10">
        <f t="shared" ref="G46:H46" si="23">G47+G49</f>
        <v>0</v>
      </c>
      <c r="H46" s="10">
        <f t="shared" si="23"/>
        <v>-254000</v>
      </c>
      <c r="I46" s="40">
        <f t="shared" si="2"/>
        <v>2196000</v>
      </c>
      <c r="J46" s="35"/>
    </row>
    <row r="47" spans="1:10" ht="26.4" outlineLevel="3">
      <c r="A47" s="7" t="s">
        <v>205</v>
      </c>
      <c r="B47" s="9" t="s">
        <v>25</v>
      </c>
      <c r="C47" s="10">
        <f t="shared" ref="C47:H47" si="24">C48</f>
        <v>810000</v>
      </c>
      <c r="D47" s="10">
        <f t="shared" si="24"/>
        <v>0</v>
      </c>
      <c r="E47" s="10">
        <f t="shared" si="24"/>
        <v>0</v>
      </c>
      <c r="F47" s="10">
        <f t="shared" si="24"/>
        <v>0</v>
      </c>
      <c r="G47" s="10">
        <f t="shared" si="24"/>
        <v>0</v>
      </c>
      <c r="H47" s="10">
        <f t="shared" si="24"/>
        <v>-254000</v>
      </c>
      <c r="I47" s="40">
        <f t="shared" si="2"/>
        <v>556000</v>
      </c>
      <c r="J47" s="35"/>
    </row>
    <row r="48" spans="1:10" ht="26.4" outlineLevel="4">
      <c r="A48" s="7" t="s">
        <v>206</v>
      </c>
      <c r="B48" s="9" t="s">
        <v>26</v>
      </c>
      <c r="C48" s="10">
        <v>810000</v>
      </c>
      <c r="D48" s="10">
        <v>0</v>
      </c>
      <c r="E48" s="10">
        <v>0</v>
      </c>
      <c r="F48" s="10">
        <v>0</v>
      </c>
      <c r="G48" s="10">
        <v>0</v>
      </c>
      <c r="H48" s="10">
        <v>-254000</v>
      </c>
      <c r="I48" s="40">
        <f t="shared" si="2"/>
        <v>556000</v>
      </c>
      <c r="J48" s="35"/>
    </row>
    <row r="49" spans="1:10" ht="26.4" hidden="1" outlineLevel="3">
      <c r="A49" s="7" t="s">
        <v>207</v>
      </c>
      <c r="B49" s="9" t="s">
        <v>27</v>
      </c>
      <c r="C49" s="10">
        <f t="shared" ref="C49:H49" si="25">C50</f>
        <v>1640000</v>
      </c>
      <c r="D49" s="10">
        <f t="shared" si="25"/>
        <v>0</v>
      </c>
      <c r="E49" s="10">
        <f t="shared" si="25"/>
        <v>0</v>
      </c>
      <c r="F49" s="10">
        <f t="shared" si="25"/>
        <v>0</v>
      </c>
      <c r="G49" s="10">
        <f t="shared" si="25"/>
        <v>0</v>
      </c>
      <c r="H49" s="10">
        <f t="shared" si="25"/>
        <v>0</v>
      </c>
      <c r="I49" s="40">
        <f t="shared" si="2"/>
        <v>1640000</v>
      </c>
      <c r="J49" s="35"/>
    </row>
    <row r="50" spans="1:10" ht="26.4" hidden="1" outlineLevel="4">
      <c r="A50" s="7" t="s">
        <v>208</v>
      </c>
      <c r="B50" s="9" t="s">
        <v>28</v>
      </c>
      <c r="C50" s="10">
        <v>1640000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40">
        <f t="shared" si="2"/>
        <v>1640000</v>
      </c>
      <c r="J50" s="35"/>
    </row>
    <row r="51" spans="1:10" s="24" customFormat="1" ht="26.4" outlineLevel="1">
      <c r="A51" s="25" t="s">
        <v>209</v>
      </c>
      <c r="B51" s="26" t="s">
        <v>29</v>
      </c>
      <c r="C51" s="27">
        <f t="shared" ref="C51:H51" si="26">C52</f>
        <v>1200000</v>
      </c>
      <c r="D51" s="27">
        <f t="shared" si="26"/>
        <v>0</v>
      </c>
      <c r="E51" s="27">
        <f t="shared" si="26"/>
        <v>0</v>
      </c>
      <c r="F51" s="27">
        <f t="shared" si="26"/>
        <v>0</v>
      </c>
      <c r="G51" s="27">
        <f t="shared" si="26"/>
        <v>0</v>
      </c>
      <c r="H51" s="27">
        <f t="shared" si="26"/>
        <v>-100000</v>
      </c>
      <c r="I51" s="39">
        <f t="shared" si="2"/>
        <v>1100000</v>
      </c>
      <c r="J51" s="34"/>
    </row>
    <row r="52" spans="1:10" ht="26.4" outlineLevel="2">
      <c r="A52" s="7" t="s">
        <v>210</v>
      </c>
      <c r="B52" s="9" t="s">
        <v>30</v>
      </c>
      <c r="C52" s="10">
        <f t="shared" ref="C52:H52" si="27">C53</f>
        <v>1200000</v>
      </c>
      <c r="D52" s="10">
        <f t="shared" si="27"/>
        <v>0</v>
      </c>
      <c r="E52" s="10">
        <f t="shared" si="27"/>
        <v>0</v>
      </c>
      <c r="F52" s="10">
        <f t="shared" si="27"/>
        <v>0</v>
      </c>
      <c r="G52" s="10">
        <f t="shared" si="27"/>
        <v>0</v>
      </c>
      <c r="H52" s="10">
        <f t="shared" si="27"/>
        <v>-100000</v>
      </c>
      <c r="I52" s="40">
        <f t="shared" si="2"/>
        <v>1100000</v>
      </c>
      <c r="J52" s="35"/>
    </row>
    <row r="53" spans="1:10" ht="31.5" customHeight="1" outlineLevel="3">
      <c r="A53" s="7" t="s">
        <v>211</v>
      </c>
      <c r="B53" s="9" t="s">
        <v>31</v>
      </c>
      <c r="C53" s="10">
        <v>1200000</v>
      </c>
      <c r="D53" s="10">
        <v>0</v>
      </c>
      <c r="E53" s="10">
        <v>0</v>
      </c>
      <c r="F53" s="10">
        <v>0</v>
      </c>
      <c r="G53" s="10">
        <v>0</v>
      </c>
      <c r="H53" s="10">
        <v>-100000</v>
      </c>
      <c r="I53" s="40">
        <f t="shared" si="2"/>
        <v>1100000</v>
      </c>
      <c r="J53" s="35"/>
    </row>
    <row r="54" spans="1:10" s="24" customFormat="1" ht="26.4" outlineLevel="1">
      <c r="A54" s="25" t="s">
        <v>212</v>
      </c>
      <c r="B54" s="26" t="s">
        <v>32</v>
      </c>
      <c r="C54" s="27">
        <f t="shared" ref="C54:H54" si="28">C55+C64+C69</f>
        <v>18065500</v>
      </c>
      <c r="D54" s="27">
        <f t="shared" si="28"/>
        <v>0</v>
      </c>
      <c r="E54" s="27">
        <f t="shared" si="28"/>
        <v>0</v>
      </c>
      <c r="F54" s="27">
        <f t="shared" si="28"/>
        <v>1608372.32</v>
      </c>
      <c r="G54" s="27">
        <f t="shared" si="28"/>
        <v>1014730</v>
      </c>
      <c r="H54" s="27">
        <f t="shared" si="28"/>
        <v>1148000</v>
      </c>
      <c r="I54" s="39">
        <f t="shared" si="2"/>
        <v>21836602.32</v>
      </c>
      <c r="J54" s="34"/>
    </row>
    <row r="55" spans="1:10" ht="52.8" outlineLevel="2">
      <c r="A55" s="7" t="s">
        <v>213</v>
      </c>
      <c r="B55" s="19" t="s">
        <v>33</v>
      </c>
      <c r="C55" s="10">
        <f t="shared" ref="C55:D55" si="29">C56+C58+C60+C62</f>
        <v>14730700</v>
      </c>
      <c r="D55" s="10">
        <f t="shared" si="29"/>
        <v>0</v>
      </c>
      <c r="E55" s="10">
        <f t="shared" ref="E55:F55" si="30">E56+E58+E60+E62</f>
        <v>0</v>
      </c>
      <c r="F55" s="10">
        <f t="shared" si="30"/>
        <v>1608372.32</v>
      </c>
      <c r="G55" s="10">
        <f t="shared" ref="G55:H55" si="31">G56+G58+G60+G62</f>
        <v>749330</v>
      </c>
      <c r="H55" s="10">
        <f t="shared" si="31"/>
        <v>659500</v>
      </c>
      <c r="I55" s="40">
        <f t="shared" si="2"/>
        <v>17747902.32</v>
      </c>
      <c r="J55" s="35"/>
    </row>
    <row r="56" spans="1:10" ht="39.6" outlineLevel="3">
      <c r="A56" s="7" t="s">
        <v>214</v>
      </c>
      <c r="B56" s="9" t="s">
        <v>34</v>
      </c>
      <c r="C56" s="10">
        <f t="shared" ref="C56:H56" si="32">C57</f>
        <v>13759400</v>
      </c>
      <c r="D56" s="10">
        <f t="shared" si="32"/>
        <v>0</v>
      </c>
      <c r="E56" s="10">
        <f t="shared" si="32"/>
        <v>0</v>
      </c>
      <c r="F56" s="10">
        <f t="shared" si="32"/>
        <v>1608372.32</v>
      </c>
      <c r="G56" s="10">
        <f t="shared" si="32"/>
        <v>749330</v>
      </c>
      <c r="H56" s="10">
        <f t="shared" si="32"/>
        <v>555000</v>
      </c>
      <c r="I56" s="40">
        <f t="shared" si="2"/>
        <v>16672102.32</v>
      </c>
      <c r="J56" s="35"/>
    </row>
    <row r="57" spans="1:10" ht="52.8" outlineLevel="4">
      <c r="A57" s="7" t="s">
        <v>215</v>
      </c>
      <c r="B57" s="19" t="s">
        <v>35</v>
      </c>
      <c r="C57" s="10">
        <v>13759400</v>
      </c>
      <c r="D57" s="10">
        <v>0</v>
      </c>
      <c r="E57" s="10">
        <v>0</v>
      </c>
      <c r="F57" s="10">
        <v>1608372.32</v>
      </c>
      <c r="G57" s="10">
        <v>749330</v>
      </c>
      <c r="H57" s="10">
        <v>555000</v>
      </c>
      <c r="I57" s="40">
        <f t="shared" si="2"/>
        <v>16672102.32</v>
      </c>
      <c r="J57" s="35"/>
    </row>
    <row r="58" spans="1:10" ht="52.8" outlineLevel="3">
      <c r="A58" s="7" t="s">
        <v>216</v>
      </c>
      <c r="B58" s="19" t="s">
        <v>36</v>
      </c>
      <c r="C58" s="10">
        <f t="shared" ref="C58:H58" si="33">C59</f>
        <v>69600</v>
      </c>
      <c r="D58" s="10">
        <f t="shared" si="33"/>
        <v>0</v>
      </c>
      <c r="E58" s="10">
        <f t="shared" si="33"/>
        <v>0</v>
      </c>
      <c r="F58" s="10">
        <f t="shared" si="33"/>
        <v>0</v>
      </c>
      <c r="G58" s="10">
        <f t="shared" si="33"/>
        <v>0</v>
      </c>
      <c r="H58" s="10">
        <f t="shared" si="33"/>
        <v>104500</v>
      </c>
      <c r="I58" s="40">
        <f t="shared" si="2"/>
        <v>174100</v>
      </c>
      <c r="J58" s="35"/>
    </row>
    <row r="59" spans="1:10" ht="52.8" outlineLevel="4">
      <c r="A59" s="7" t="s">
        <v>217</v>
      </c>
      <c r="B59" s="9" t="s">
        <v>37</v>
      </c>
      <c r="C59" s="10">
        <v>69600</v>
      </c>
      <c r="D59" s="10">
        <v>0</v>
      </c>
      <c r="E59" s="10">
        <v>0</v>
      </c>
      <c r="F59" s="10">
        <v>0</v>
      </c>
      <c r="G59" s="10">
        <v>0</v>
      </c>
      <c r="H59" s="10">
        <v>104500</v>
      </c>
      <c r="I59" s="40">
        <f t="shared" si="2"/>
        <v>174100</v>
      </c>
      <c r="J59" s="35"/>
    </row>
    <row r="60" spans="1:10" ht="52.8" hidden="1" outlineLevel="3">
      <c r="A60" s="7" t="s">
        <v>218</v>
      </c>
      <c r="B60" s="19" t="s">
        <v>38</v>
      </c>
      <c r="C60" s="10">
        <f t="shared" ref="C60:H60" si="34">C61</f>
        <v>119100</v>
      </c>
      <c r="D60" s="10">
        <f t="shared" si="34"/>
        <v>0</v>
      </c>
      <c r="E60" s="10">
        <f t="shared" si="34"/>
        <v>0</v>
      </c>
      <c r="F60" s="10">
        <f t="shared" si="34"/>
        <v>0</v>
      </c>
      <c r="G60" s="10">
        <f t="shared" si="34"/>
        <v>0</v>
      </c>
      <c r="H60" s="10">
        <f t="shared" si="34"/>
        <v>0</v>
      </c>
      <c r="I60" s="40">
        <f t="shared" si="2"/>
        <v>119100</v>
      </c>
      <c r="J60" s="35"/>
    </row>
    <row r="61" spans="1:10" ht="39.6" hidden="1" outlineLevel="4">
      <c r="A61" s="7" t="s">
        <v>219</v>
      </c>
      <c r="B61" s="9" t="s">
        <v>39</v>
      </c>
      <c r="C61" s="10">
        <v>119100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40">
        <f t="shared" si="2"/>
        <v>119100</v>
      </c>
      <c r="J61" s="35"/>
    </row>
    <row r="62" spans="1:10" ht="26.4" hidden="1" outlineLevel="3">
      <c r="A62" s="7" t="s">
        <v>220</v>
      </c>
      <c r="B62" s="9" t="s">
        <v>40</v>
      </c>
      <c r="C62" s="10">
        <f t="shared" ref="C62:H62" si="35">C63</f>
        <v>782600</v>
      </c>
      <c r="D62" s="10">
        <f t="shared" si="35"/>
        <v>0</v>
      </c>
      <c r="E62" s="10">
        <f t="shared" si="35"/>
        <v>0</v>
      </c>
      <c r="F62" s="10">
        <f t="shared" si="35"/>
        <v>0</v>
      </c>
      <c r="G62" s="10">
        <f t="shared" si="35"/>
        <v>0</v>
      </c>
      <c r="H62" s="10">
        <f t="shared" si="35"/>
        <v>0</v>
      </c>
      <c r="I62" s="40">
        <f t="shared" si="2"/>
        <v>782600</v>
      </c>
      <c r="J62" s="35"/>
    </row>
    <row r="63" spans="1:10" ht="26.4" hidden="1" outlineLevel="4">
      <c r="A63" s="7" t="s">
        <v>221</v>
      </c>
      <c r="B63" s="9" t="s">
        <v>41</v>
      </c>
      <c r="C63" s="10">
        <v>782600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40">
        <f t="shared" si="2"/>
        <v>782600</v>
      </c>
      <c r="J63" s="35"/>
    </row>
    <row r="64" spans="1:10" ht="26.4" outlineLevel="2">
      <c r="A64" s="7" t="s">
        <v>222</v>
      </c>
      <c r="B64" s="9" t="s">
        <v>42</v>
      </c>
      <c r="C64" s="10">
        <f t="shared" ref="C64:H64" si="36">C67+C65</f>
        <v>2957000</v>
      </c>
      <c r="D64" s="10">
        <f t="shared" si="36"/>
        <v>0</v>
      </c>
      <c r="E64" s="10">
        <f t="shared" si="36"/>
        <v>0</v>
      </c>
      <c r="F64" s="10">
        <f t="shared" si="36"/>
        <v>0</v>
      </c>
      <c r="G64" s="10">
        <f t="shared" si="36"/>
        <v>0</v>
      </c>
      <c r="H64" s="10">
        <f t="shared" si="36"/>
        <v>318000</v>
      </c>
      <c r="I64" s="40">
        <f t="shared" si="2"/>
        <v>3275000</v>
      </c>
      <c r="J64" s="35"/>
    </row>
    <row r="65" spans="1:10" ht="26.4" outlineLevel="2">
      <c r="A65" s="7" t="s">
        <v>223</v>
      </c>
      <c r="B65" s="9" t="s">
        <v>176</v>
      </c>
      <c r="C65" s="10">
        <f t="shared" ref="C65:H65" si="37">C66</f>
        <v>2653900</v>
      </c>
      <c r="D65" s="10">
        <f t="shared" si="37"/>
        <v>0</v>
      </c>
      <c r="E65" s="10">
        <f t="shared" si="37"/>
        <v>0</v>
      </c>
      <c r="F65" s="10">
        <f t="shared" si="37"/>
        <v>0</v>
      </c>
      <c r="G65" s="10">
        <f t="shared" si="37"/>
        <v>0</v>
      </c>
      <c r="H65" s="10">
        <f t="shared" si="37"/>
        <v>299500</v>
      </c>
      <c r="I65" s="40">
        <f t="shared" si="2"/>
        <v>2953400</v>
      </c>
      <c r="J65" s="35"/>
    </row>
    <row r="66" spans="1:10" ht="79.2" outlineLevel="2">
      <c r="A66" s="7" t="s">
        <v>224</v>
      </c>
      <c r="B66" s="28" t="s">
        <v>175</v>
      </c>
      <c r="C66" s="10">
        <v>2653900</v>
      </c>
      <c r="D66" s="10">
        <v>0</v>
      </c>
      <c r="E66" s="10">
        <v>0</v>
      </c>
      <c r="F66" s="10">
        <v>0</v>
      </c>
      <c r="G66" s="10">
        <v>0</v>
      </c>
      <c r="H66" s="10">
        <v>299500</v>
      </c>
      <c r="I66" s="40">
        <f t="shared" si="2"/>
        <v>2953400</v>
      </c>
      <c r="J66" s="35"/>
    </row>
    <row r="67" spans="1:10" ht="26.4" outlineLevel="3">
      <c r="A67" s="7" t="s">
        <v>225</v>
      </c>
      <c r="B67" s="9" t="s">
        <v>43</v>
      </c>
      <c r="C67" s="10">
        <f t="shared" ref="C67:H67" si="38">C68</f>
        <v>303100</v>
      </c>
      <c r="D67" s="10">
        <f t="shared" si="38"/>
        <v>0</v>
      </c>
      <c r="E67" s="10">
        <f t="shared" si="38"/>
        <v>0</v>
      </c>
      <c r="F67" s="10">
        <f t="shared" si="38"/>
        <v>0</v>
      </c>
      <c r="G67" s="10">
        <f t="shared" si="38"/>
        <v>0</v>
      </c>
      <c r="H67" s="10">
        <f t="shared" si="38"/>
        <v>18500</v>
      </c>
      <c r="I67" s="40">
        <f t="shared" si="2"/>
        <v>321600</v>
      </c>
      <c r="J67" s="35"/>
    </row>
    <row r="68" spans="1:10" ht="66" outlineLevel="4">
      <c r="A68" s="7" t="s">
        <v>226</v>
      </c>
      <c r="B68" s="19" t="s">
        <v>44</v>
      </c>
      <c r="C68" s="10">
        <v>303100</v>
      </c>
      <c r="D68" s="10">
        <v>0</v>
      </c>
      <c r="E68" s="10">
        <v>0</v>
      </c>
      <c r="F68" s="10">
        <v>0</v>
      </c>
      <c r="G68" s="10">
        <v>0</v>
      </c>
      <c r="H68" s="10">
        <v>18500</v>
      </c>
      <c r="I68" s="40">
        <f t="shared" si="2"/>
        <v>321600</v>
      </c>
      <c r="J68" s="35"/>
    </row>
    <row r="69" spans="1:10" ht="52.8" outlineLevel="2">
      <c r="A69" s="7" t="s">
        <v>227</v>
      </c>
      <c r="B69" s="19" t="s">
        <v>45</v>
      </c>
      <c r="C69" s="10">
        <f t="shared" ref="C69:H69" si="39">C70</f>
        <v>377800</v>
      </c>
      <c r="D69" s="10">
        <f t="shared" si="39"/>
        <v>0</v>
      </c>
      <c r="E69" s="10">
        <f t="shared" si="39"/>
        <v>0</v>
      </c>
      <c r="F69" s="10">
        <f t="shared" si="39"/>
        <v>0</v>
      </c>
      <c r="G69" s="10">
        <f t="shared" si="39"/>
        <v>265400</v>
      </c>
      <c r="H69" s="10">
        <f t="shared" si="39"/>
        <v>170500</v>
      </c>
      <c r="I69" s="40">
        <f t="shared" si="2"/>
        <v>813700</v>
      </c>
      <c r="J69" s="35"/>
    </row>
    <row r="70" spans="1:10" ht="52.8" outlineLevel="3">
      <c r="A70" s="7" t="s">
        <v>228</v>
      </c>
      <c r="B70" s="19" t="s">
        <v>46</v>
      </c>
      <c r="C70" s="10">
        <f t="shared" ref="C70:H70" si="40">C71</f>
        <v>377800</v>
      </c>
      <c r="D70" s="10">
        <f t="shared" si="40"/>
        <v>0</v>
      </c>
      <c r="E70" s="10">
        <f t="shared" si="40"/>
        <v>0</v>
      </c>
      <c r="F70" s="10">
        <f t="shared" si="40"/>
        <v>0</v>
      </c>
      <c r="G70" s="10">
        <f t="shared" si="40"/>
        <v>265400</v>
      </c>
      <c r="H70" s="10">
        <f t="shared" si="40"/>
        <v>170500</v>
      </c>
      <c r="I70" s="40">
        <f t="shared" si="2"/>
        <v>813700</v>
      </c>
      <c r="J70" s="35"/>
    </row>
    <row r="71" spans="1:10" ht="52.8" outlineLevel="4">
      <c r="A71" s="7" t="s">
        <v>229</v>
      </c>
      <c r="B71" s="9" t="s">
        <v>47</v>
      </c>
      <c r="C71" s="10">
        <v>377800</v>
      </c>
      <c r="D71" s="10">
        <v>0</v>
      </c>
      <c r="E71" s="10">
        <v>0</v>
      </c>
      <c r="F71" s="10">
        <v>0</v>
      </c>
      <c r="G71" s="10">
        <v>265400</v>
      </c>
      <c r="H71" s="10">
        <v>170500</v>
      </c>
      <c r="I71" s="40">
        <f t="shared" si="2"/>
        <v>813700</v>
      </c>
      <c r="J71" s="35"/>
    </row>
    <row r="72" spans="1:10" s="24" customFormat="1" ht="26.4" outlineLevel="1">
      <c r="A72" s="25" t="s">
        <v>230</v>
      </c>
      <c r="B72" s="26" t="s">
        <v>48</v>
      </c>
      <c r="C72" s="27">
        <f t="shared" ref="C72:H72" si="41">C73</f>
        <v>145000</v>
      </c>
      <c r="D72" s="27">
        <f t="shared" si="41"/>
        <v>0</v>
      </c>
      <c r="E72" s="27">
        <f t="shared" si="41"/>
        <v>0</v>
      </c>
      <c r="F72" s="27">
        <f t="shared" si="41"/>
        <v>0</v>
      </c>
      <c r="G72" s="27">
        <f t="shared" si="41"/>
        <v>0</v>
      </c>
      <c r="H72" s="27">
        <f t="shared" si="41"/>
        <v>26700</v>
      </c>
      <c r="I72" s="39">
        <f t="shared" si="2"/>
        <v>171700</v>
      </c>
      <c r="J72" s="34"/>
    </row>
    <row r="73" spans="1:10" ht="26.4" outlineLevel="2">
      <c r="A73" s="7" t="s">
        <v>231</v>
      </c>
      <c r="B73" s="9" t="s">
        <v>49</v>
      </c>
      <c r="C73" s="10">
        <f t="shared" ref="C73:D73" si="42">C74+C75</f>
        <v>145000</v>
      </c>
      <c r="D73" s="10">
        <f t="shared" si="42"/>
        <v>0</v>
      </c>
      <c r="E73" s="10">
        <f t="shared" ref="E73:F73" si="43">E74+E75</f>
        <v>0</v>
      </c>
      <c r="F73" s="10">
        <f t="shared" si="43"/>
        <v>0</v>
      </c>
      <c r="G73" s="10">
        <f t="shared" ref="G73:H73" si="44">G74+G75</f>
        <v>0</v>
      </c>
      <c r="H73" s="10">
        <f t="shared" si="44"/>
        <v>26700</v>
      </c>
      <c r="I73" s="40">
        <f t="shared" si="2"/>
        <v>171700</v>
      </c>
      <c r="J73" s="35"/>
    </row>
    <row r="74" spans="1:10" ht="26.4" outlineLevel="3">
      <c r="A74" s="7" t="s">
        <v>232</v>
      </c>
      <c r="B74" s="9" t="s">
        <v>50</v>
      </c>
      <c r="C74" s="10">
        <v>71000</v>
      </c>
      <c r="D74" s="10">
        <v>0</v>
      </c>
      <c r="E74" s="10">
        <v>0</v>
      </c>
      <c r="F74" s="10">
        <v>0</v>
      </c>
      <c r="G74" s="10">
        <v>0</v>
      </c>
      <c r="H74" s="10">
        <v>7200</v>
      </c>
      <c r="I74" s="40">
        <f t="shared" si="2"/>
        <v>78200</v>
      </c>
      <c r="J74" s="35"/>
    </row>
    <row r="75" spans="1:10" ht="26.4" outlineLevel="3">
      <c r="A75" s="7" t="s">
        <v>233</v>
      </c>
      <c r="B75" s="9" t="s">
        <v>51</v>
      </c>
      <c r="C75" s="10">
        <v>74000</v>
      </c>
      <c r="D75" s="10">
        <v>0</v>
      </c>
      <c r="E75" s="10">
        <v>0</v>
      </c>
      <c r="F75" s="10">
        <v>0</v>
      </c>
      <c r="G75" s="10">
        <v>0</v>
      </c>
      <c r="H75" s="10">
        <v>19500</v>
      </c>
      <c r="I75" s="40">
        <f t="shared" si="2"/>
        <v>93500</v>
      </c>
      <c r="J75" s="35"/>
    </row>
    <row r="76" spans="1:10" s="24" customFormat="1" ht="26.4" outlineLevel="1">
      <c r="A76" s="25" t="s">
        <v>234</v>
      </c>
      <c r="B76" s="26" t="s">
        <v>52</v>
      </c>
      <c r="C76" s="27">
        <f t="shared" ref="C76:D76" si="45">C77+C80</f>
        <v>9976027</v>
      </c>
      <c r="D76" s="27">
        <f t="shared" si="45"/>
        <v>0</v>
      </c>
      <c r="E76" s="27">
        <f t="shared" ref="E76:F76" si="46">E77+E80</f>
        <v>0</v>
      </c>
      <c r="F76" s="27">
        <f t="shared" si="46"/>
        <v>-71826.86</v>
      </c>
      <c r="G76" s="27">
        <f t="shared" ref="G76:H76" si="47">G77+G80</f>
        <v>-1215738.81</v>
      </c>
      <c r="H76" s="27">
        <f t="shared" si="47"/>
        <v>-368300</v>
      </c>
      <c r="I76" s="39">
        <f t="shared" si="2"/>
        <v>8320161.3300000001</v>
      </c>
      <c r="J76" s="34"/>
    </row>
    <row r="77" spans="1:10" ht="26.4" outlineLevel="2">
      <c r="A77" s="7" t="s">
        <v>235</v>
      </c>
      <c r="B77" s="9" t="s">
        <v>53</v>
      </c>
      <c r="C77" s="10">
        <f t="shared" ref="C77:H77" si="48">C78</f>
        <v>9330827</v>
      </c>
      <c r="D77" s="10">
        <f t="shared" si="48"/>
        <v>0</v>
      </c>
      <c r="E77" s="10">
        <f t="shared" si="48"/>
        <v>0</v>
      </c>
      <c r="F77" s="10">
        <f t="shared" si="48"/>
        <v>-71826.86</v>
      </c>
      <c r="G77" s="10">
        <f t="shared" si="48"/>
        <v>-1215738.81</v>
      </c>
      <c r="H77" s="10">
        <f t="shared" si="48"/>
        <v>-375000</v>
      </c>
      <c r="I77" s="40">
        <f t="shared" si="2"/>
        <v>7668261.3300000001</v>
      </c>
      <c r="J77" s="35"/>
    </row>
    <row r="78" spans="1:10" ht="26.4" outlineLevel="3">
      <c r="A78" s="7" t="s">
        <v>236</v>
      </c>
      <c r="B78" s="9" t="s">
        <v>54</v>
      </c>
      <c r="C78" s="10">
        <f t="shared" ref="C78:H78" si="49">C79</f>
        <v>9330827</v>
      </c>
      <c r="D78" s="10">
        <f t="shared" si="49"/>
        <v>0</v>
      </c>
      <c r="E78" s="10">
        <f t="shared" si="49"/>
        <v>0</v>
      </c>
      <c r="F78" s="10">
        <f t="shared" si="49"/>
        <v>-71826.86</v>
      </c>
      <c r="G78" s="10">
        <f t="shared" si="49"/>
        <v>-1215738.81</v>
      </c>
      <c r="H78" s="10">
        <f t="shared" si="49"/>
        <v>-375000</v>
      </c>
      <c r="I78" s="40">
        <f t="shared" si="2"/>
        <v>7668261.3300000001</v>
      </c>
      <c r="J78" s="35"/>
    </row>
    <row r="79" spans="1:10" ht="26.4" outlineLevel="4">
      <c r="A79" s="7" t="s">
        <v>237</v>
      </c>
      <c r="B79" s="9" t="s">
        <v>55</v>
      </c>
      <c r="C79" s="10">
        <v>9330827</v>
      </c>
      <c r="D79" s="10">
        <v>0</v>
      </c>
      <c r="E79" s="10">
        <v>0</v>
      </c>
      <c r="F79" s="10">
        <v>-71826.86</v>
      </c>
      <c r="G79" s="10">
        <v>-1215738.81</v>
      </c>
      <c r="H79" s="10">
        <v>-375000</v>
      </c>
      <c r="I79" s="40">
        <f t="shared" si="2"/>
        <v>7668261.3300000001</v>
      </c>
      <c r="J79" s="35"/>
    </row>
    <row r="80" spans="1:10" ht="26.4" outlineLevel="2" collapsed="1">
      <c r="A80" s="7" t="s">
        <v>238</v>
      </c>
      <c r="B80" s="9" t="s">
        <v>56</v>
      </c>
      <c r="C80" s="10">
        <f>C81</f>
        <v>645200</v>
      </c>
      <c r="D80" s="10">
        <f>D81</f>
        <v>0</v>
      </c>
      <c r="E80" s="10">
        <f>E81</f>
        <v>0</v>
      </c>
      <c r="F80" s="10">
        <f>F81</f>
        <v>0</v>
      </c>
      <c r="G80" s="10">
        <f>G81</f>
        <v>0</v>
      </c>
      <c r="H80" s="10">
        <f>H81+H83</f>
        <v>6700</v>
      </c>
      <c r="I80" s="40">
        <f t="shared" si="2"/>
        <v>651900</v>
      </c>
      <c r="J80" s="35"/>
    </row>
    <row r="81" spans="1:10" ht="26.4" hidden="1" outlineLevel="3">
      <c r="A81" s="7" t="s">
        <v>239</v>
      </c>
      <c r="B81" s="9" t="s">
        <v>57</v>
      </c>
      <c r="C81" s="10">
        <f t="shared" ref="C81:H81" si="50">C82</f>
        <v>645200</v>
      </c>
      <c r="D81" s="10">
        <f t="shared" si="50"/>
        <v>0</v>
      </c>
      <c r="E81" s="10">
        <f t="shared" si="50"/>
        <v>0</v>
      </c>
      <c r="F81" s="10">
        <f t="shared" si="50"/>
        <v>0</v>
      </c>
      <c r="G81" s="10">
        <f t="shared" si="50"/>
        <v>0</v>
      </c>
      <c r="H81" s="10">
        <f t="shared" si="50"/>
        <v>0</v>
      </c>
      <c r="I81" s="40">
        <f t="shared" si="2"/>
        <v>645200</v>
      </c>
      <c r="J81" s="35"/>
    </row>
    <row r="82" spans="1:10" ht="26.4" hidden="1" outlineLevel="4">
      <c r="A82" s="7" t="s">
        <v>240</v>
      </c>
      <c r="B82" s="9" t="s">
        <v>58</v>
      </c>
      <c r="C82" s="10">
        <v>645200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40">
        <f t="shared" ref="I82:I164" si="51">C82+D82+E82+F82+G82+H82</f>
        <v>645200</v>
      </c>
      <c r="J82" s="35"/>
    </row>
    <row r="83" spans="1:10" ht="26.4" outlineLevel="4">
      <c r="A83" s="7" t="s">
        <v>355</v>
      </c>
      <c r="B83" s="9" t="s">
        <v>354</v>
      </c>
      <c r="C83" s="10"/>
      <c r="D83" s="10"/>
      <c r="E83" s="10"/>
      <c r="F83" s="10"/>
      <c r="G83" s="10"/>
      <c r="H83" s="10">
        <f>H84</f>
        <v>6700</v>
      </c>
      <c r="I83" s="40">
        <f t="shared" si="51"/>
        <v>6700</v>
      </c>
      <c r="J83" s="35"/>
    </row>
    <row r="84" spans="1:10" ht="26.4" outlineLevel="4">
      <c r="A84" s="7" t="s">
        <v>353</v>
      </c>
      <c r="B84" s="9" t="s">
        <v>352</v>
      </c>
      <c r="C84" s="10"/>
      <c r="D84" s="10"/>
      <c r="E84" s="10"/>
      <c r="F84" s="10"/>
      <c r="G84" s="10"/>
      <c r="H84" s="10">
        <v>6700</v>
      </c>
      <c r="I84" s="40">
        <f t="shared" si="51"/>
        <v>6700</v>
      </c>
      <c r="J84" s="35"/>
    </row>
    <row r="85" spans="1:10" s="24" customFormat="1" ht="26.4" outlineLevel="1">
      <c r="A85" s="25" t="s">
        <v>241</v>
      </c>
      <c r="B85" s="26" t="s">
        <v>59</v>
      </c>
      <c r="C85" s="27">
        <f t="shared" ref="C85:D85" si="52">C86+C89+C94</f>
        <v>1291700</v>
      </c>
      <c r="D85" s="27">
        <f t="shared" si="52"/>
        <v>0</v>
      </c>
      <c r="E85" s="27">
        <f t="shared" ref="E85:F85" si="53">E86+E89+E94</f>
        <v>0</v>
      </c>
      <c r="F85" s="27">
        <f t="shared" si="53"/>
        <v>0</v>
      </c>
      <c r="G85" s="27">
        <f t="shared" ref="G85:H85" si="54">G86+G89+G94</f>
        <v>349056</v>
      </c>
      <c r="H85" s="27">
        <f t="shared" si="54"/>
        <v>77700</v>
      </c>
      <c r="I85" s="39">
        <f t="shared" si="51"/>
        <v>1718456</v>
      </c>
      <c r="J85" s="34"/>
    </row>
    <row r="86" spans="1:10" ht="52.8" outlineLevel="2">
      <c r="A86" s="7" t="s">
        <v>242</v>
      </c>
      <c r="B86" s="19" t="s">
        <v>60</v>
      </c>
      <c r="C86" s="10">
        <f t="shared" ref="C86:H86" si="55">C87</f>
        <v>1200000</v>
      </c>
      <c r="D86" s="10">
        <f t="shared" si="55"/>
        <v>0</v>
      </c>
      <c r="E86" s="10">
        <f t="shared" si="55"/>
        <v>0</v>
      </c>
      <c r="F86" s="10">
        <f t="shared" si="55"/>
        <v>0</v>
      </c>
      <c r="G86" s="10">
        <f t="shared" si="55"/>
        <v>0</v>
      </c>
      <c r="H86" s="10">
        <f t="shared" si="55"/>
        <v>-94400</v>
      </c>
      <c r="I86" s="40">
        <f t="shared" si="51"/>
        <v>1105600</v>
      </c>
      <c r="J86" s="35"/>
    </row>
    <row r="87" spans="1:10" ht="66" outlineLevel="3">
      <c r="A87" s="7" t="s">
        <v>243</v>
      </c>
      <c r="B87" s="19" t="s">
        <v>61</v>
      </c>
      <c r="C87" s="10">
        <f t="shared" ref="C87:H87" si="56">C88</f>
        <v>1200000</v>
      </c>
      <c r="D87" s="10">
        <f t="shared" si="56"/>
        <v>0</v>
      </c>
      <c r="E87" s="10">
        <f t="shared" si="56"/>
        <v>0</v>
      </c>
      <c r="F87" s="10">
        <f t="shared" si="56"/>
        <v>0</v>
      </c>
      <c r="G87" s="10">
        <f t="shared" si="56"/>
        <v>0</v>
      </c>
      <c r="H87" s="10">
        <f t="shared" si="56"/>
        <v>-94400</v>
      </c>
      <c r="I87" s="40">
        <f t="shared" si="51"/>
        <v>1105600</v>
      </c>
      <c r="J87" s="35"/>
    </row>
    <row r="88" spans="1:10" ht="66" outlineLevel="4">
      <c r="A88" s="7" t="s">
        <v>244</v>
      </c>
      <c r="B88" s="19" t="s">
        <v>62</v>
      </c>
      <c r="C88" s="10">
        <v>1200000</v>
      </c>
      <c r="D88" s="10">
        <v>0</v>
      </c>
      <c r="E88" s="10">
        <v>0</v>
      </c>
      <c r="F88" s="10">
        <v>0</v>
      </c>
      <c r="G88" s="10">
        <v>0</v>
      </c>
      <c r="H88" s="10">
        <v>-94400</v>
      </c>
      <c r="I88" s="40">
        <f t="shared" si="51"/>
        <v>1105600</v>
      </c>
      <c r="J88" s="35"/>
    </row>
    <row r="89" spans="1:10" ht="26.4" outlineLevel="2">
      <c r="A89" s="7" t="s">
        <v>245</v>
      </c>
      <c r="B89" s="9" t="s">
        <v>63</v>
      </c>
      <c r="C89" s="10">
        <f t="shared" ref="C89:D89" si="57">C90+C92</f>
        <v>28000</v>
      </c>
      <c r="D89" s="10">
        <f t="shared" si="57"/>
        <v>0</v>
      </c>
      <c r="E89" s="10">
        <f t="shared" ref="E89:F89" si="58">E90+E92</f>
        <v>0</v>
      </c>
      <c r="F89" s="10">
        <f t="shared" si="58"/>
        <v>0</v>
      </c>
      <c r="G89" s="10">
        <f t="shared" ref="G89:H89" si="59">G90+G92</f>
        <v>283657</v>
      </c>
      <c r="H89" s="10">
        <f t="shared" si="59"/>
        <v>33100</v>
      </c>
      <c r="I89" s="40">
        <f t="shared" si="51"/>
        <v>344757</v>
      </c>
      <c r="J89" s="35"/>
    </row>
    <row r="90" spans="1:10" ht="26.4" outlineLevel="3">
      <c r="A90" s="7" t="s">
        <v>246</v>
      </c>
      <c r="B90" s="9" t="s">
        <v>64</v>
      </c>
      <c r="C90" s="10">
        <f t="shared" ref="C90:H90" si="60">C91</f>
        <v>15300</v>
      </c>
      <c r="D90" s="10">
        <f t="shared" si="60"/>
        <v>0</v>
      </c>
      <c r="E90" s="10">
        <f t="shared" si="60"/>
        <v>0</v>
      </c>
      <c r="F90" s="10">
        <f t="shared" si="60"/>
        <v>0</v>
      </c>
      <c r="G90" s="10">
        <f t="shared" si="60"/>
        <v>274728</v>
      </c>
      <c r="H90" s="10">
        <f t="shared" si="60"/>
        <v>5300</v>
      </c>
      <c r="I90" s="40">
        <f t="shared" si="51"/>
        <v>295328</v>
      </c>
      <c r="J90" s="35"/>
    </row>
    <row r="91" spans="1:10" ht="39.6" outlineLevel="4">
      <c r="A91" s="7" t="s">
        <v>247</v>
      </c>
      <c r="B91" s="9" t="s">
        <v>65</v>
      </c>
      <c r="C91" s="10">
        <v>15300</v>
      </c>
      <c r="D91" s="10">
        <v>0</v>
      </c>
      <c r="E91" s="10">
        <v>0</v>
      </c>
      <c r="F91" s="10">
        <v>0</v>
      </c>
      <c r="G91" s="10">
        <v>274728</v>
      </c>
      <c r="H91" s="10">
        <v>5300</v>
      </c>
      <c r="I91" s="40">
        <f t="shared" si="51"/>
        <v>295328</v>
      </c>
      <c r="J91" s="35"/>
    </row>
    <row r="92" spans="1:10" ht="39.6" outlineLevel="3">
      <c r="A92" s="7" t="s">
        <v>248</v>
      </c>
      <c r="B92" s="9" t="s">
        <v>66</v>
      </c>
      <c r="C92" s="10">
        <f t="shared" ref="C92:H92" si="61">C93</f>
        <v>12700</v>
      </c>
      <c r="D92" s="10">
        <f t="shared" si="61"/>
        <v>0</v>
      </c>
      <c r="E92" s="10">
        <f t="shared" si="61"/>
        <v>0</v>
      </c>
      <c r="F92" s="10">
        <f t="shared" si="61"/>
        <v>0</v>
      </c>
      <c r="G92" s="10">
        <f t="shared" si="61"/>
        <v>8929</v>
      </c>
      <c r="H92" s="10">
        <f t="shared" si="61"/>
        <v>27800</v>
      </c>
      <c r="I92" s="40">
        <f t="shared" si="51"/>
        <v>49429</v>
      </c>
      <c r="J92" s="35"/>
    </row>
    <row r="93" spans="1:10" ht="39.6" outlineLevel="4">
      <c r="A93" s="7" t="s">
        <v>249</v>
      </c>
      <c r="B93" s="9" t="s">
        <v>67</v>
      </c>
      <c r="C93" s="10">
        <v>12700</v>
      </c>
      <c r="D93" s="10">
        <v>0</v>
      </c>
      <c r="E93" s="10">
        <v>0</v>
      </c>
      <c r="F93" s="10">
        <v>0</v>
      </c>
      <c r="G93" s="10">
        <v>8929</v>
      </c>
      <c r="H93" s="10">
        <v>27800</v>
      </c>
      <c r="I93" s="40">
        <f t="shared" si="51"/>
        <v>49429</v>
      </c>
      <c r="J93" s="35"/>
    </row>
    <row r="94" spans="1:10" ht="52.8" outlineLevel="2">
      <c r="A94" s="7" t="s">
        <v>250</v>
      </c>
      <c r="B94" s="9" t="s">
        <v>68</v>
      </c>
      <c r="C94" s="10">
        <f t="shared" ref="C94:H94" si="62">C95</f>
        <v>63700</v>
      </c>
      <c r="D94" s="10">
        <f t="shared" si="62"/>
        <v>0</v>
      </c>
      <c r="E94" s="10">
        <f t="shared" si="62"/>
        <v>0</v>
      </c>
      <c r="F94" s="10">
        <f t="shared" si="62"/>
        <v>0</v>
      </c>
      <c r="G94" s="10">
        <f t="shared" si="62"/>
        <v>65399</v>
      </c>
      <c r="H94" s="10">
        <f t="shared" si="62"/>
        <v>139000</v>
      </c>
      <c r="I94" s="40">
        <f t="shared" si="51"/>
        <v>268099</v>
      </c>
      <c r="J94" s="35"/>
    </row>
    <row r="95" spans="1:10" ht="52.8" outlineLevel="3">
      <c r="A95" s="7" t="s">
        <v>251</v>
      </c>
      <c r="B95" s="9" t="s">
        <v>69</v>
      </c>
      <c r="C95" s="10">
        <f t="shared" ref="C95:H95" si="63">C96</f>
        <v>63700</v>
      </c>
      <c r="D95" s="10">
        <f t="shared" si="63"/>
        <v>0</v>
      </c>
      <c r="E95" s="10">
        <f t="shared" si="63"/>
        <v>0</v>
      </c>
      <c r="F95" s="10">
        <f t="shared" si="63"/>
        <v>0</v>
      </c>
      <c r="G95" s="10">
        <f t="shared" si="63"/>
        <v>65399</v>
      </c>
      <c r="H95" s="10">
        <f t="shared" si="63"/>
        <v>139000</v>
      </c>
      <c r="I95" s="40">
        <f t="shared" si="51"/>
        <v>268099</v>
      </c>
      <c r="J95" s="35"/>
    </row>
    <row r="96" spans="1:10" ht="52.8" outlineLevel="4">
      <c r="A96" s="7" t="s">
        <v>252</v>
      </c>
      <c r="B96" s="19" t="s">
        <v>70</v>
      </c>
      <c r="C96" s="10">
        <v>63700</v>
      </c>
      <c r="D96" s="10">
        <v>0</v>
      </c>
      <c r="E96" s="10">
        <v>0</v>
      </c>
      <c r="F96" s="10">
        <v>0</v>
      </c>
      <c r="G96" s="10">
        <v>65399</v>
      </c>
      <c r="H96" s="10">
        <v>139000</v>
      </c>
      <c r="I96" s="40">
        <f t="shared" si="51"/>
        <v>268099</v>
      </c>
      <c r="J96" s="35"/>
    </row>
    <row r="97" spans="1:10" s="24" customFormat="1" ht="26.4" outlineLevel="1">
      <c r="A97" s="25" t="s">
        <v>253</v>
      </c>
      <c r="B97" s="26" t="s">
        <v>71</v>
      </c>
      <c r="C97" s="27">
        <f>C98+C119</f>
        <v>681800</v>
      </c>
      <c r="D97" s="27">
        <f>D98+D119</f>
        <v>0</v>
      </c>
      <c r="E97" s="27">
        <f>E98+E119</f>
        <v>0</v>
      </c>
      <c r="F97" s="27">
        <f>F98+F119+F126</f>
        <v>132813.34</v>
      </c>
      <c r="G97" s="27">
        <f>G98+G119+G126</f>
        <v>0</v>
      </c>
      <c r="H97" s="27">
        <f>H98+H119+H126+H121+H132</f>
        <v>765800</v>
      </c>
      <c r="I97" s="39">
        <f t="shared" si="51"/>
        <v>1580413.3399999999</v>
      </c>
      <c r="J97" s="34"/>
    </row>
    <row r="98" spans="1:10" ht="26.4" outlineLevel="2" collapsed="1">
      <c r="A98" s="7" t="s">
        <v>254</v>
      </c>
      <c r="B98" s="9" t="s">
        <v>72</v>
      </c>
      <c r="C98" s="10">
        <f>C99+C101+C103+C109+C111+C113+C115+C117</f>
        <v>633000</v>
      </c>
      <c r="D98" s="10">
        <f>D99+D101+D103+D109+D111+D113+D115+D117</f>
        <v>0</v>
      </c>
      <c r="E98" s="10">
        <f>E99+E101+E103+E109+E111+E113+E115+E117</f>
        <v>0</v>
      </c>
      <c r="F98" s="10">
        <f>F99+F101+F103+F109+F111+F113+F115+F117</f>
        <v>0</v>
      </c>
      <c r="G98" s="10">
        <f>G99+G101+G103+G109+G111+G113+G115+G117</f>
        <v>0</v>
      </c>
      <c r="H98" s="10">
        <f>H99+H101+H103+H109+H111+H113+H115+H117+H106</f>
        <v>-119000</v>
      </c>
      <c r="I98" s="40">
        <f t="shared" si="51"/>
        <v>514000</v>
      </c>
      <c r="J98" s="35"/>
    </row>
    <row r="99" spans="1:10" ht="39.6" hidden="1" outlineLevel="3">
      <c r="A99" s="7" t="s">
        <v>255</v>
      </c>
      <c r="B99" s="9" t="s">
        <v>73</v>
      </c>
      <c r="C99" s="10">
        <f t="shared" ref="C99:H99" si="64">C100</f>
        <v>38500</v>
      </c>
      <c r="D99" s="10">
        <f t="shared" si="64"/>
        <v>0</v>
      </c>
      <c r="E99" s="10">
        <f t="shared" si="64"/>
        <v>0</v>
      </c>
      <c r="F99" s="10">
        <f t="shared" si="64"/>
        <v>0</v>
      </c>
      <c r="G99" s="10">
        <f t="shared" si="64"/>
        <v>0</v>
      </c>
      <c r="H99" s="10">
        <f t="shared" si="64"/>
        <v>0</v>
      </c>
      <c r="I99" s="40">
        <f t="shared" si="51"/>
        <v>38500</v>
      </c>
      <c r="J99" s="35"/>
    </row>
    <row r="100" spans="1:10" ht="52.8" hidden="1" outlineLevel="4">
      <c r="A100" s="7" t="s">
        <v>256</v>
      </c>
      <c r="B100" s="19" t="s">
        <v>74</v>
      </c>
      <c r="C100" s="10">
        <v>38500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40">
        <f t="shared" si="51"/>
        <v>38500</v>
      </c>
      <c r="J100" s="35"/>
    </row>
    <row r="101" spans="1:10" ht="52.8" outlineLevel="3">
      <c r="A101" s="7" t="s">
        <v>257</v>
      </c>
      <c r="B101" s="9" t="s">
        <v>75</v>
      </c>
      <c r="C101" s="10">
        <f t="shared" ref="C101:H101" si="65">C102</f>
        <v>123400</v>
      </c>
      <c r="D101" s="10">
        <f t="shared" si="65"/>
        <v>0</v>
      </c>
      <c r="E101" s="10">
        <f t="shared" si="65"/>
        <v>0</v>
      </c>
      <c r="F101" s="10">
        <f t="shared" si="65"/>
        <v>0</v>
      </c>
      <c r="G101" s="10">
        <f t="shared" si="65"/>
        <v>0</v>
      </c>
      <c r="H101" s="10">
        <f t="shared" si="65"/>
        <v>41200</v>
      </c>
      <c r="I101" s="40">
        <f t="shared" si="51"/>
        <v>164600</v>
      </c>
      <c r="J101" s="35"/>
    </row>
    <row r="102" spans="1:10" ht="66" outlineLevel="4">
      <c r="A102" s="7" t="s">
        <v>258</v>
      </c>
      <c r="B102" s="19" t="s">
        <v>76</v>
      </c>
      <c r="C102" s="10">
        <v>123400</v>
      </c>
      <c r="D102" s="10">
        <v>0</v>
      </c>
      <c r="E102" s="10">
        <v>0</v>
      </c>
      <c r="F102" s="10">
        <v>0</v>
      </c>
      <c r="G102" s="10">
        <v>0</v>
      </c>
      <c r="H102" s="10">
        <v>41200</v>
      </c>
      <c r="I102" s="40">
        <f t="shared" si="51"/>
        <v>164600</v>
      </c>
      <c r="J102" s="35"/>
    </row>
    <row r="103" spans="1:10" ht="39.6" outlineLevel="3">
      <c r="A103" s="7" t="s">
        <v>259</v>
      </c>
      <c r="B103" s="9" t="s">
        <v>77</v>
      </c>
      <c r="C103" s="10">
        <f t="shared" ref="C103:D103" si="66">C104+C105</f>
        <v>35200</v>
      </c>
      <c r="D103" s="10">
        <f t="shared" si="66"/>
        <v>0</v>
      </c>
      <c r="E103" s="10">
        <f t="shared" ref="E103:F103" si="67">E104+E105</f>
        <v>0</v>
      </c>
      <c r="F103" s="10">
        <f t="shared" si="67"/>
        <v>0</v>
      </c>
      <c r="G103" s="10">
        <f t="shared" ref="G103:H103" si="68">G104+G105</f>
        <v>0</v>
      </c>
      <c r="H103" s="10">
        <f t="shared" si="68"/>
        <v>45100</v>
      </c>
      <c r="I103" s="40">
        <f t="shared" si="51"/>
        <v>80300</v>
      </c>
      <c r="J103" s="35"/>
    </row>
    <row r="104" spans="1:10" ht="52.8" outlineLevel="4">
      <c r="A104" s="7" t="s">
        <v>260</v>
      </c>
      <c r="B104" s="19" t="s">
        <v>78</v>
      </c>
      <c r="C104" s="10">
        <v>24000</v>
      </c>
      <c r="D104" s="10">
        <v>0</v>
      </c>
      <c r="E104" s="10">
        <v>0</v>
      </c>
      <c r="F104" s="10">
        <v>0</v>
      </c>
      <c r="G104" s="10">
        <v>0</v>
      </c>
      <c r="H104" s="10">
        <v>56300</v>
      </c>
      <c r="I104" s="40">
        <f t="shared" si="51"/>
        <v>80300</v>
      </c>
      <c r="J104" s="35"/>
    </row>
    <row r="105" spans="1:10" ht="52.8" outlineLevel="4">
      <c r="A105" s="7" t="s">
        <v>261</v>
      </c>
      <c r="B105" s="9" t="s">
        <v>79</v>
      </c>
      <c r="C105" s="10">
        <v>11200</v>
      </c>
      <c r="D105" s="10">
        <v>0</v>
      </c>
      <c r="E105" s="10">
        <v>0</v>
      </c>
      <c r="F105" s="10">
        <v>0</v>
      </c>
      <c r="G105" s="10">
        <v>0</v>
      </c>
      <c r="H105" s="10">
        <v>-11200</v>
      </c>
      <c r="I105" s="40">
        <f t="shared" si="51"/>
        <v>0</v>
      </c>
      <c r="J105" s="35"/>
    </row>
    <row r="106" spans="1:10" ht="39.6" outlineLevel="4">
      <c r="A106" s="7" t="s">
        <v>357</v>
      </c>
      <c r="B106" s="9" t="s">
        <v>359</v>
      </c>
      <c r="C106" s="10"/>
      <c r="D106" s="10"/>
      <c r="E106" s="10"/>
      <c r="F106" s="10"/>
      <c r="G106" s="10"/>
      <c r="H106" s="10">
        <f>H107+H108</f>
        <v>25000</v>
      </c>
      <c r="I106" s="40">
        <f t="shared" si="51"/>
        <v>25000</v>
      </c>
      <c r="J106" s="35"/>
    </row>
    <row r="107" spans="1:10" ht="66" outlineLevel="4">
      <c r="A107" s="7" t="s">
        <v>356</v>
      </c>
      <c r="B107" s="28" t="s">
        <v>360</v>
      </c>
      <c r="C107" s="10"/>
      <c r="D107" s="10"/>
      <c r="E107" s="10"/>
      <c r="F107" s="10"/>
      <c r="G107" s="10"/>
      <c r="H107" s="10">
        <v>15000</v>
      </c>
      <c r="I107" s="40">
        <f t="shared" si="51"/>
        <v>15000</v>
      </c>
      <c r="J107" s="35"/>
    </row>
    <row r="108" spans="1:10" ht="52.8" outlineLevel="4">
      <c r="A108" s="7" t="s">
        <v>358</v>
      </c>
      <c r="B108" s="28" t="s">
        <v>361</v>
      </c>
      <c r="C108" s="10"/>
      <c r="D108" s="10"/>
      <c r="E108" s="10"/>
      <c r="F108" s="10"/>
      <c r="G108" s="10"/>
      <c r="H108" s="10">
        <v>10000</v>
      </c>
      <c r="I108" s="40">
        <f t="shared" si="51"/>
        <v>10000</v>
      </c>
      <c r="J108" s="35"/>
    </row>
    <row r="109" spans="1:10" ht="52.8" outlineLevel="3">
      <c r="A109" s="7" t="s">
        <v>262</v>
      </c>
      <c r="B109" s="9" t="s">
        <v>80</v>
      </c>
      <c r="C109" s="10">
        <f t="shared" ref="C109:H109" si="69">C110</f>
        <v>8400</v>
      </c>
      <c r="D109" s="10">
        <f t="shared" si="69"/>
        <v>0</v>
      </c>
      <c r="E109" s="10">
        <f t="shared" si="69"/>
        <v>0</v>
      </c>
      <c r="F109" s="10">
        <f t="shared" si="69"/>
        <v>0</v>
      </c>
      <c r="G109" s="10">
        <f t="shared" si="69"/>
        <v>0</v>
      </c>
      <c r="H109" s="10">
        <f t="shared" si="69"/>
        <v>2100</v>
      </c>
      <c r="I109" s="40">
        <f t="shared" si="51"/>
        <v>10500</v>
      </c>
      <c r="J109" s="35"/>
    </row>
    <row r="110" spans="1:10" ht="66" outlineLevel="4">
      <c r="A110" s="7" t="s">
        <v>263</v>
      </c>
      <c r="B110" s="19" t="s">
        <v>81</v>
      </c>
      <c r="C110" s="10">
        <v>8400</v>
      </c>
      <c r="D110" s="10">
        <v>0</v>
      </c>
      <c r="E110" s="10">
        <v>0</v>
      </c>
      <c r="F110" s="10">
        <v>0</v>
      </c>
      <c r="G110" s="10">
        <v>0</v>
      </c>
      <c r="H110" s="10">
        <v>2100</v>
      </c>
      <c r="I110" s="40">
        <f t="shared" si="51"/>
        <v>10500</v>
      </c>
      <c r="J110" s="35"/>
    </row>
    <row r="111" spans="1:10" ht="52.8" outlineLevel="3">
      <c r="A111" s="7" t="s">
        <v>264</v>
      </c>
      <c r="B111" s="9" t="s">
        <v>82</v>
      </c>
      <c r="C111" s="10">
        <f t="shared" ref="C111:H111" si="70">C112</f>
        <v>300</v>
      </c>
      <c r="D111" s="10">
        <f t="shared" si="70"/>
        <v>0</v>
      </c>
      <c r="E111" s="10">
        <f t="shared" si="70"/>
        <v>0</v>
      </c>
      <c r="F111" s="10">
        <f t="shared" si="70"/>
        <v>0</v>
      </c>
      <c r="G111" s="10">
        <f t="shared" si="70"/>
        <v>0</v>
      </c>
      <c r="H111" s="10">
        <f t="shared" si="70"/>
        <v>150</v>
      </c>
      <c r="I111" s="40">
        <f t="shared" si="51"/>
        <v>450</v>
      </c>
      <c r="J111" s="35"/>
    </row>
    <row r="112" spans="1:10" ht="79.2" outlineLevel="4">
      <c r="A112" s="7" t="s">
        <v>265</v>
      </c>
      <c r="B112" s="19" t="s">
        <v>83</v>
      </c>
      <c r="C112" s="10">
        <v>300</v>
      </c>
      <c r="D112" s="10">
        <v>0</v>
      </c>
      <c r="E112" s="10">
        <v>0</v>
      </c>
      <c r="F112" s="10">
        <v>0</v>
      </c>
      <c r="G112" s="10">
        <v>0</v>
      </c>
      <c r="H112" s="10">
        <v>150</v>
      </c>
      <c r="I112" s="40">
        <f t="shared" si="51"/>
        <v>450</v>
      </c>
      <c r="J112" s="35"/>
    </row>
    <row r="113" spans="1:10" ht="39.6" hidden="1" outlineLevel="3">
      <c r="A113" s="7" t="s">
        <v>266</v>
      </c>
      <c r="B113" s="9" t="s">
        <v>84</v>
      </c>
      <c r="C113" s="10">
        <f t="shared" ref="C113:H113" si="71">C114</f>
        <v>6700</v>
      </c>
      <c r="D113" s="10">
        <f t="shared" si="71"/>
        <v>0</v>
      </c>
      <c r="E113" s="10">
        <f t="shared" si="71"/>
        <v>0</v>
      </c>
      <c r="F113" s="10">
        <f t="shared" si="71"/>
        <v>0</v>
      </c>
      <c r="G113" s="10">
        <f t="shared" si="71"/>
        <v>0</v>
      </c>
      <c r="H113" s="10">
        <f t="shared" si="71"/>
        <v>0</v>
      </c>
      <c r="I113" s="40">
        <f t="shared" si="51"/>
        <v>6700</v>
      </c>
      <c r="J113" s="35"/>
    </row>
    <row r="114" spans="1:10" ht="52.8" hidden="1" outlineLevel="4">
      <c r="A114" s="7" t="s">
        <v>267</v>
      </c>
      <c r="B114" s="19" t="s">
        <v>85</v>
      </c>
      <c r="C114" s="10">
        <v>6700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40">
        <f t="shared" si="51"/>
        <v>6700</v>
      </c>
      <c r="J114" s="35"/>
    </row>
    <row r="115" spans="1:10" ht="39.6" outlineLevel="3">
      <c r="A115" s="7" t="s">
        <v>268</v>
      </c>
      <c r="B115" s="9" t="s">
        <v>86</v>
      </c>
      <c r="C115" s="10">
        <f t="shared" ref="C115:H115" si="72">C116</f>
        <v>272800</v>
      </c>
      <c r="D115" s="10">
        <f t="shared" si="72"/>
        <v>0</v>
      </c>
      <c r="E115" s="10">
        <f t="shared" si="72"/>
        <v>0</v>
      </c>
      <c r="F115" s="10">
        <f t="shared" si="72"/>
        <v>0</v>
      </c>
      <c r="G115" s="10">
        <f t="shared" si="72"/>
        <v>0</v>
      </c>
      <c r="H115" s="10">
        <f t="shared" si="72"/>
        <v>-256300</v>
      </c>
      <c r="I115" s="40">
        <f t="shared" si="51"/>
        <v>16500</v>
      </c>
      <c r="J115" s="35"/>
    </row>
    <row r="116" spans="1:10" ht="52.8" outlineLevel="4">
      <c r="A116" s="7" t="s">
        <v>269</v>
      </c>
      <c r="B116" s="19" t="s">
        <v>87</v>
      </c>
      <c r="C116" s="10">
        <v>272800</v>
      </c>
      <c r="D116" s="10">
        <v>0</v>
      </c>
      <c r="E116" s="10">
        <v>0</v>
      </c>
      <c r="F116" s="10">
        <v>0</v>
      </c>
      <c r="G116" s="10">
        <v>0</v>
      </c>
      <c r="H116" s="10">
        <v>-256300</v>
      </c>
      <c r="I116" s="40">
        <f t="shared" si="51"/>
        <v>16500</v>
      </c>
      <c r="J116" s="35"/>
    </row>
    <row r="117" spans="1:10" ht="52.8" outlineLevel="3">
      <c r="A117" s="7" t="s">
        <v>270</v>
      </c>
      <c r="B117" s="9" t="s">
        <v>88</v>
      </c>
      <c r="C117" s="10">
        <f t="shared" ref="C117:H117" si="73">C118</f>
        <v>147700</v>
      </c>
      <c r="D117" s="10">
        <f t="shared" si="73"/>
        <v>0</v>
      </c>
      <c r="E117" s="10">
        <f t="shared" si="73"/>
        <v>0</v>
      </c>
      <c r="F117" s="10">
        <f t="shared" si="73"/>
        <v>0</v>
      </c>
      <c r="G117" s="10">
        <f t="shared" si="73"/>
        <v>0</v>
      </c>
      <c r="H117" s="10">
        <f t="shared" si="73"/>
        <v>23750</v>
      </c>
      <c r="I117" s="40">
        <f t="shared" si="51"/>
        <v>171450</v>
      </c>
      <c r="J117" s="35"/>
    </row>
    <row r="118" spans="1:10" ht="66" outlineLevel="4">
      <c r="A118" s="7" t="s">
        <v>271</v>
      </c>
      <c r="B118" s="19" t="s">
        <v>89</v>
      </c>
      <c r="C118" s="10">
        <v>147700</v>
      </c>
      <c r="D118" s="10">
        <v>0</v>
      </c>
      <c r="E118" s="10">
        <v>0</v>
      </c>
      <c r="F118" s="10">
        <v>0</v>
      </c>
      <c r="G118" s="10">
        <v>0</v>
      </c>
      <c r="H118" s="10">
        <v>23750</v>
      </c>
      <c r="I118" s="40">
        <f t="shared" si="51"/>
        <v>171450</v>
      </c>
      <c r="J118" s="35"/>
    </row>
    <row r="119" spans="1:10" ht="79.5" hidden="1" customHeight="1" outlineLevel="2">
      <c r="A119" s="7" t="s">
        <v>272</v>
      </c>
      <c r="B119" s="19" t="s">
        <v>90</v>
      </c>
      <c r="C119" s="10">
        <f t="shared" ref="C119:H119" si="74">C120</f>
        <v>48800</v>
      </c>
      <c r="D119" s="10">
        <f t="shared" si="74"/>
        <v>0</v>
      </c>
      <c r="E119" s="10">
        <f t="shared" si="74"/>
        <v>0</v>
      </c>
      <c r="F119" s="10">
        <f t="shared" si="74"/>
        <v>0</v>
      </c>
      <c r="G119" s="10">
        <f t="shared" si="74"/>
        <v>0</v>
      </c>
      <c r="H119" s="10">
        <f t="shared" si="74"/>
        <v>0</v>
      </c>
      <c r="I119" s="40">
        <f t="shared" si="51"/>
        <v>48800</v>
      </c>
      <c r="J119" s="35"/>
    </row>
    <row r="120" spans="1:10" ht="94.5" hidden="1" customHeight="1" outlineLevel="3">
      <c r="A120" s="7" t="s">
        <v>273</v>
      </c>
      <c r="B120" s="19" t="s">
        <v>91</v>
      </c>
      <c r="C120" s="10">
        <v>48800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40">
        <f t="shared" si="51"/>
        <v>48800</v>
      </c>
      <c r="J120" s="35"/>
    </row>
    <row r="121" spans="1:10" ht="79.2" outlineLevel="3">
      <c r="A121" s="7" t="s">
        <v>362</v>
      </c>
      <c r="B121" s="19" t="s">
        <v>363</v>
      </c>
      <c r="C121" s="10"/>
      <c r="D121" s="10"/>
      <c r="E121" s="10"/>
      <c r="F121" s="10"/>
      <c r="G121" s="10"/>
      <c r="H121" s="10">
        <f>H122+H124</f>
        <v>270000</v>
      </c>
      <c r="I121" s="40">
        <f t="shared" si="51"/>
        <v>270000</v>
      </c>
      <c r="J121" s="35"/>
    </row>
    <row r="122" spans="1:10" ht="39.6" outlineLevel="3">
      <c r="A122" s="7" t="s">
        <v>364</v>
      </c>
      <c r="B122" s="19" t="s">
        <v>365</v>
      </c>
      <c r="C122" s="10"/>
      <c r="D122" s="10"/>
      <c r="E122" s="10"/>
      <c r="F122" s="10"/>
      <c r="G122" s="10"/>
      <c r="H122" s="10">
        <f>H123</f>
        <v>42400</v>
      </c>
      <c r="I122" s="40">
        <f t="shared" si="51"/>
        <v>42400</v>
      </c>
      <c r="J122" s="35"/>
    </row>
    <row r="123" spans="1:10" ht="52.8" outlineLevel="3">
      <c r="A123" s="7" t="s">
        <v>366</v>
      </c>
      <c r="B123" s="19" t="s">
        <v>367</v>
      </c>
      <c r="C123" s="10"/>
      <c r="D123" s="10"/>
      <c r="E123" s="10"/>
      <c r="F123" s="10"/>
      <c r="G123" s="10"/>
      <c r="H123" s="10">
        <v>42400</v>
      </c>
      <c r="I123" s="40">
        <f t="shared" si="51"/>
        <v>42400</v>
      </c>
      <c r="J123" s="35"/>
    </row>
    <row r="124" spans="1:10" ht="52.8" outlineLevel="3">
      <c r="A124" s="7" t="s">
        <v>368</v>
      </c>
      <c r="B124" s="19" t="s">
        <v>370</v>
      </c>
      <c r="C124" s="10"/>
      <c r="D124" s="10"/>
      <c r="E124" s="10"/>
      <c r="F124" s="10"/>
      <c r="G124" s="10"/>
      <c r="H124" s="10">
        <f>H125</f>
        <v>227600</v>
      </c>
      <c r="I124" s="40">
        <f t="shared" si="51"/>
        <v>227600</v>
      </c>
      <c r="J124" s="35"/>
    </row>
    <row r="125" spans="1:10" ht="52.8" outlineLevel="3">
      <c r="A125" s="7" t="s">
        <v>369</v>
      </c>
      <c r="B125" s="19" t="s">
        <v>371</v>
      </c>
      <c r="C125" s="10"/>
      <c r="D125" s="10"/>
      <c r="E125" s="10"/>
      <c r="F125" s="10"/>
      <c r="G125" s="10"/>
      <c r="H125" s="10">
        <v>227600</v>
      </c>
      <c r="I125" s="40">
        <f t="shared" si="51"/>
        <v>227600</v>
      </c>
      <c r="J125" s="35"/>
    </row>
    <row r="126" spans="1:10" ht="26.4" outlineLevel="3">
      <c r="A126" s="7" t="s">
        <v>335</v>
      </c>
      <c r="B126" s="19" t="s">
        <v>334</v>
      </c>
      <c r="C126" s="10"/>
      <c r="D126" s="10"/>
      <c r="E126" s="10"/>
      <c r="F126" s="10">
        <f t="shared" ref="F126:H127" si="75">F127</f>
        <v>132813.34</v>
      </c>
      <c r="G126" s="10">
        <f t="shared" si="75"/>
        <v>0</v>
      </c>
      <c r="H126" s="10">
        <f>H127+H129</f>
        <v>5800</v>
      </c>
      <c r="I126" s="40">
        <f t="shared" si="51"/>
        <v>138613.34</v>
      </c>
      <c r="J126" s="35"/>
    </row>
    <row r="127" spans="1:10" ht="66" hidden="1" outlineLevel="3">
      <c r="A127" s="7" t="s">
        <v>333</v>
      </c>
      <c r="B127" s="19" t="s">
        <v>332</v>
      </c>
      <c r="C127" s="10"/>
      <c r="D127" s="10"/>
      <c r="E127" s="10"/>
      <c r="F127" s="10">
        <f t="shared" si="75"/>
        <v>132813.34</v>
      </c>
      <c r="G127" s="10">
        <f t="shared" si="75"/>
        <v>0</v>
      </c>
      <c r="H127" s="10">
        <f t="shared" si="75"/>
        <v>0</v>
      </c>
      <c r="I127" s="40">
        <f t="shared" si="51"/>
        <v>132813.34</v>
      </c>
      <c r="J127" s="35"/>
    </row>
    <row r="128" spans="1:10" ht="39.6" hidden="1" outlineLevel="3">
      <c r="A128" s="7" t="s">
        <v>330</v>
      </c>
      <c r="B128" s="19" t="s">
        <v>331</v>
      </c>
      <c r="C128" s="10"/>
      <c r="D128" s="10"/>
      <c r="E128" s="10"/>
      <c r="F128" s="10">
        <v>132813.34</v>
      </c>
      <c r="G128" s="10">
        <v>0</v>
      </c>
      <c r="H128" s="10">
        <v>0</v>
      </c>
      <c r="I128" s="40">
        <f t="shared" si="51"/>
        <v>132813.34</v>
      </c>
      <c r="J128" s="35"/>
    </row>
    <row r="129" spans="1:10" ht="52.8" outlineLevel="3">
      <c r="A129" s="7" t="s">
        <v>372</v>
      </c>
      <c r="B129" s="19" t="s">
        <v>373</v>
      </c>
      <c r="C129" s="10"/>
      <c r="D129" s="10"/>
      <c r="E129" s="10"/>
      <c r="F129" s="10"/>
      <c r="G129" s="10"/>
      <c r="H129" s="10">
        <f>H130+H131</f>
        <v>5800</v>
      </c>
      <c r="I129" s="40">
        <f t="shared" si="51"/>
        <v>5800</v>
      </c>
      <c r="J129" s="35"/>
    </row>
    <row r="130" spans="1:10" ht="42.75" customHeight="1" outlineLevel="3">
      <c r="A130" s="7" t="s">
        <v>383</v>
      </c>
      <c r="B130" s="19" t="s">
        <v>374</v>
      </c>
      <c r="C130" s="10"/>
      <c r="D130" s="10"/>
      <c r="E130" s="10"/>
      <c r="F130" s="10"/>
      <c r="G130" s="10"/>
      <c r="H130" s="10">
        <v>5650</v>
      </c>
      <c r="I130" s="40">
        <f t="shared" si="51"/>
        <v>5650</v>
      </c>
      <c r="J130" s="35"/>
    </row>
    <row r="131" spans="1:10" ht="52.8" outlineLevel="3">
      <c r="A131" s="7" t="s">
        <v>384</v>
      </c>
      <c r="B131" s="19" t="s">
        <v>385</v>
      </c>
      <c r="C131" s="10"/>
      <c r="D131" s="10"/>
      <c r="E131" s="10"/>
      <c r="F131" s="10"/>
      <c r="G131" s="10"/>
      <c r="H131" s="10">
        <v>150</v>
      </c>
      <c r="I131" s="40">
        <f t="shared" si="51"/>
        <v>150</v>
      </c>
      <c r="J131" s="35"/>
    </row>
    <row r="132" spans="1:10" ht="26.4" outlineLevel="3">
      <c r="A132" s="7" t="s">
        <v>375</v>
      </c>
      <c r="B132" s="19" t="s">
        <v>376</v>
      </c>
      <c r="C132" s="10"/>
      <c r="D132" s="10"/>
      <c r="E132" s="10"/>
      <c r="F132" s="10"/>
      <c r="G132" s="10"/>
      <c r="H132" s="10">
        <f>H133</f>
        <v>609000</v>
      </c>
      <c r="I132" s="40">
        <f t="shared" si="51"/>
        <v>609000</v>
      </c>
      <c r="J132" s="35"/>
    </row>
    <row r="133" spans="1:10" ht="72" customHeight="1" outlineLevel="3">
      <c r="A133" s="7" t="s">
        <v>377</v>
      </c>
      <c r="B133" s="19" t="s">
        <v>378</v>
      </c>
      <c r="C133" s="10"/>
      <c r="D133" s="10"/>
      <c r="E133" s="10"/>
      <c r="F133" s="10"/>
      <c r="G133" s="10"/>
      <c r="H133" s="10">
        <v>609000</v>
      </c>
      <c r="I133" s="40">
        <f t="shared" si="51"/>
        <v>609000</v>
      </c>
      <c r="J133" s="35"/>
    </row>
    <row r="134" spans="1:10" s="24" customFormat="1" ht="26.4" outlineLevel="1">
      <c r="A134" s="25" t="s">
        <v>274</v>
      </c>
      <c r="B134" s="26" t="s">
        <v>92</v>
      </c>
      <c r="C134" s="27">
        <f>C139</f>
        <v>446351.10000000003</v>
      </c>
      <c r="D134" s="27">
        <f>D139</f>
        <v>0</v>
      </c>
      <c r="E134" s="27">
        <f>E139</f>
        <v>0</v>
      </c>
      <c r="F134" s="27">
        <f>F139</f>
        <v>0</v>
      </c>
      <c r="G134" s="27">
        <f>G139</f>
        <v>0</v>
      </c>
      <c r="H134" s="27">
        <f>H139+H137+H135</f>
        <v>705469.64</v>
      </c>
      <c r="I134" s="39">
        <f t="shared" si="51"/>
        <v>1151820.74</v>
      </c>
      <c r="J134" s="34"/>
    </row>
    <row r="135" spans="1:10" ht="13.2" outlineLevel="1">
      <c r="A135" s="7" t="s">
        <v>379</v>
      </c>
      <c r="B135" s="9" t="s">
        <v>380</v>
      </c>
      <c r="C135" s="10"/>
      <c r="D135" s="10"/>
      <c r="E135" s="10"/>
      <c r="F135" s="10"/>
      <c r="G135" s="10"/>
      <c r="H135" s="10">
        <f>H136</f>
        <v>344000</v>
      </c>
      <c r="I135" s="40">
        <f t="shared" si="51"/>
        <v>344000</v>
      </c>
      <c r="J135" s="35"/>
    </row>
    <row r="136" spans="1:10" ht="13.2" outlineLevel="1">
      <c r="A136" s="7" t="s">
        <v>381</v>
      </c>
      <c r="B136" s="9" t="s">
        <v>382</v>
      </c>
      <c r="C136" s="10"/>
      <c r="D136" s="10"/>
      <c r="E136" s="10"/>
      <c r="F136" s="10"/>
      <c r="G136" s="10"/>
      <c r="H136" s="10">
        <v>344000</v>
      </c>
      <c r="I136" s="40">
        <f t="shared" si="51"/>
        <v>344000</v>
      </c>
      <c r="J136" s="35"/>
    </row>
    <row r="137" spans="1:10" ht="26.4" outlineLevel="1">
      <c r="A137" s="7" t="s">
        <v>342</v>
      </c>
      <c r="B137" s="9" t="s">
        <v>344</v>
      </c>
      <c r="C137" s="10"/>
      <c r="D137" s="10"/>
      <c r="E137" s="10"/>
      <c r="F137" s="10"/>
      <c r="G137" s="10">
        <v>0</v>
      </c>
      <c r="H137" s="10">
        <f>H138</f>
        <v>361469.64</v>
      </c>
      <c r="I137" s="40">
        <f t="shared" si="51"/>
        <v>361469.64</v>
      </c>
      <c r="J137" s="35"/>
    </row>
    <row r="138" spans="1:10" ht="26.4" outlineLevel="1" collapsed="1">
      <c r="A138" s="7" t="s">
        <v>343</v>
      </c>
      <c r="B138" s="9" t="s">
        <v>345</v>
      </c>
      <c r="C138" s="10"/>
      <c r="D138" s="10"/>
      <c r="E138" s="10"/>
      <c r="F138" s="10"/>
      <c r="G138" s="10">
        <v>0</v>
      </c>
      <c r="H138" s="10">
        <v>361469.64</v>
      </c>
      <c r="I138" s="40">
        <f t="shared" si="51"/>
        <v>361469.64</v>
      </c>
      <c r="J138" s="35"/>
    </row>
    <row r="139" spans="1:10" ht="26.4" hidden="1" outlineLevel="2">
      <c r="A139" s="7" t="s">
        <v>275</v>
      </c>
      <c r="B139" s="9" t="s">
        <v>93</v>
      </c>
      <c r="C139" s="10">
        <f t="shared" ref="C139:H139" si="76">C140</f>
        <v>446351.10000000003</v>
      </c>
      <c r="D139" s="10">
        <f t="shared" si="76"/>
        <v>0</v>
      </c>
      <c r="E139" s="10">
        <f t="shared" si="76"/>
        <v>0</v>
      </c>
      <c r="F139" s="10">
        <f t="shared" si="76"/>
        <v>0</v>
      </c>
      <c r="G139" s="10">
        <f t="shared" si="76"/>
        <v>0</v>
      </c>
      <c r="H139" s="10">
        <f t="shared" si="76"/>
        <v>0</v>
      </c>
      <c r="I139" s="40">
        <f t="shared" si="51"/>
        <v>446351.10000000003</v>
      </c>
      <c r="J139" s="35"/>
    </row>
    <row r="140" spans="1:10" ht="26.4" hidden="1" outlineLevel="3">
      <c r="A140" s="7" t="s">
        <v>276</v>
      </c>
      <c r="B140" s="9" t="s">
        <v>94</v>
      </c>
      <c r="C140" s="10">
        <f t="shared" ref="C140:D140" si="77">C141+C142+C143+C144+C145+C146</f>
        <v>446351.10000000003</v>
      </c>
      <c r="D140" s="10">
        <f t="shared" si="77"/>
        <v>0</v>
      </c>
      <c r="E140" s="10">
        <f t="shared" ref="E140:F140" si="78">E141+E142+E143+E144+E145+E146</f>
        <v>0</v>
      </c>
      <c r="F140" s="10">
        <f t="shared" si="78"/>
        <v>0</v>
      </c>
      <c r="G140" s="10">
        <f t="shared" ref="G140:H140" si="79">G141+G142+G143+G144+G145+G146</f>
        <v>0</v>
      </c>
      <c r="H140" s="10">
        <f t="shared" si="79"/>
        <v>0</v>
      </c>
      <c r="I140" s="40">
        <f t="shared" si="51"/>
        <v>446351.10000000003</v>
      </c>
      <c r="J140" s="35"/>
    </row>
    <row r="141" spans="1:10" ht="26.4" hidden="1" outlineLevel="4">
      <c r="A141" s="7" t="s">
        <v>277</v>
      </c>
      <c r="B141" s="9" t="s">
        <v>165</v>
      </c>
      <c r="C141" s="10">
        <v>129611.8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40">
        <f t="shared" si="51"/>
        <v>129611.8</v>
      </c>
      <c r="J141" s="35"/>
    </row>
    <row r="142" spans="1:10" ht="39.6" hidden="1" outlineLevel="4">
      <c r="A142" s="7" t="s">
        <v>278</v>
      </c>
      <c r="B142" s="9" t="s">
        <v>166</v>
      </c>
      <c r="C142" s="10">
        <v>106042.6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40">
        <f t="shared" si="51"/>
        <v>106042.6</v>
      </c>
      <c r="J142" s="35"/>
    </row>
    <row r="143" spans="1:10" ht="39.6" hidden="1" outlineLevel="4">
      <c r="A143" s="7" t="s">
        <v>279</v>
      </c>
      <c r="B143" s="9" t="s">
        <v>167</v>
      </c>
      <c r="C143" s="10">
        <v>23495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40">
        <f t="shared" si="51"/>
        <v>23495</v>
      </c>
      <c r="J143" s="35"/>
    </row>
    <row r="144" spans="1:10" ht="26.4" hidden="1" outlineLevel="4">
      <c r="A144" s="7" t="s">
        <v>280</v>
      </c>
      <c r="B144" s="9" t="s">
        <v>168</v>
      </c>
      <c r="C144" s="10">
        <v>93974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40">
        <f t="shared" si="51"/>
        <v>93974</v>
      </c>
      <c r="J144" s="35"/>
    </row>
    <row r="145" spans="1:10" ht="26.4" hidden="1" outlineLevel="4">
      <c r="A145" s="7" t="s">
        <v>281</v>
      </c>
      <c r="B145" s="9" t="s">
        <v>169</v>
      </c>
      <c r="C145" s="10">
        <v>67371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40">
        <f t="shared" si="51"/>
        <v>67371</v>
      </c>
      <c r="J145" s="35"/>
    </row>
    <row r="146" spans="1:10" ht="26.4" hidden="1" outlineLevel="4">
      <c r="A146" s="7" t="s">
        <v>282</v>
      </c>
      <c r="B146" s="9" t="s">
        <v>170</v>
      </c>
      <c r="C146" s="10">
        <v>25856.7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40">
        <f t="shared" si="51"/>
        <v>25856.7</v>
      </c>
      <c r="J146" s="35"/>
    </row>
    <row r="147" spans="1:10" s="24" customFormat="1" ht="26.4">
      <c r="A147" s="25" t="s">
        <v>283</v>
      </c>
      <c r="B147" s="26" t="s">
        <v>95</v>
      </c>
      <c r="C147" s="27">
        <f t="shared" ref="C147:H147" si="80">C148</f>
        <v>444451783.16000003</v>
      </c>
      <c r="D147" s="27">
        <f t="shared" si="80"/>
        <v>15848287</v>
      </c>
      <c r="E147" s="27">
        <f t="shared" si="80"/>
        <v>508500</v>
      </c>
      <c r="F147" s="27">
        <f t="shared" si="80"/>
        <v>0</v>
      </c>
      <c r="G147" s="27">
        <f t="shared" si="80"/>
        <v>341500</v>
      </c>
      <c r="H147" s="27">
        <f t="shared" si="80"/>
        <v>459900</v>
      </c>
      <c r="I147" s="39">
        <f t="shared" si="51"/>
        <v>461609970.16000003</v>
      </c>
      <c r="J147" s="34"/>
    </row>
    <row r="148" spans="1:10" s="24" customFormat="1" ht="26.4" outlineLevel="1">
      <c r="A148" s="25" t="s">
        <v>284</v>
      </c>
      <c r="B148" s="26" t="s">
        <v>96</v>
      </c>
      <c r="C148" s="27">
        <f t="shared" ref="C148:H148" si="81">C149+C154+C177+C204</f>
        <v>444451783.16000003</v>
      </c>
      <c r="D148" s="27">
        <f t="shared" si="81"/>
        <v>15848287</v>
      </c>
      <c r="E148" s="27">
        <f t="shared" si="81"/>
        <v>508500</v>
      </c>
      <c r="F148" s="27">
        <f t="shared" si="81"/>
        <v>0</v>
      </c>
      <c r="G148" s="27">
        <f t="shared" si="81"/>
        <v>341500</v>
      </c>
      <c r="H148" s="27">
        <f t="shared" si="81"/>
        <v>459900</v>
      </c>
      <c r="I148" s="39">
        <f t="shared" si="51"/>
        <v>461609970.16000003</v>
      </c>
      <c r="J148" s="34"/>
    </row>
    <row r="149" spans="1:10" ht="26.4" outlineLevel="2" collapsed="1">
      <c r="A149" s="7" t="s">
        <v>285</v>
      </c>
      <c r="B149" s="9" t="s">
        <v>97</v>
      </c>
      <c r="C149" s="10">
        <f t="shared" ref="C149:H149" si="82">C150+C152</f>
        <v>174158100</v>
      </c>
      <c r="D149" s="10">
        <f t="shared" si="82"/>
        <v>0</v>
      </c>
      <c r="E149" s="10">
        <f t="shared" si="82"/>
        <v>508500</v>
      </c>
      <c r="F149" s="10">
        <f t="shared" si="82"/>
        <v>0</v>
      </c>
      <c r="G149" s="10">
        <f t="shared" si="82"/>
        <v>341500</v>
      </c>
      <c r="H149" s="10">
        <f t="shared" si="82"/>
        <v>459900</v>
      </c>
      <c r="I149" s="40">
        <f t="shared" si="51"/>
        <v>175468000</v>
      </c>
      <c r="J149" s="35"/>
    </row>
    <row r="150" spans="1:10" ht="26.4" hidden="1" outlineLevel="3">
      <c r="A150" s="7" t="s">
        <v>286</v>
      </c>
      <c r="B150" s="9" t="s">
        <v>98</v>
      </c>
      <c r="C150" s="10">
        <f t="shared" ref="C150:H150" si="83">C151</f>
        <v>173948400</v>
      </c>
      <c r="D150" s="10">
        <f t="shared" si="83"/>
        <v>0</v>
      </c>
      <c r="E150" s="10">
        <f t="shared" si="83"/>
        <v>0</v>
      </c>
      <c r="F150" s="10">
        <f t="shared" si="83"/>
        <v>0</v>
      </c>
      <c r="G150" s="10">
        <f t="shared" si="83"/>
        <v>0</v>
      </c>
      <c r="H150" s="10">
        <f t="shared" si="83"/>
        <v>0</v>
      </c>
      <c r="I150" s="40">
        <f t="shared" si="51"/>
        <v>173948400</v>
      </c>
      <c r="J150" s="35"/>
    </row>
    <row r="151" spans="1:10" ht="26.4" hidden="1" outlineLevel="4">
      <c r="A151" s="7" t="s">
        <v>287</v>
      </c>
      <c r="B151" s="9" t="s">
        <v>99</v>
      </c>
      <c r="C151" s="10">
        <v>173948400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40">
        <f t="shared" si="51"/>
        <v>173948400</v>
      </c>
      <c r="J151" s="35"/>
    </row>
    <row r="152" spans="1:10" ht="26.4" outlineLevel="3">
      <c r="A152" s="7" t="s">
        <v>288</v>
      </c>
      <c r="B152" s="9" t="s">
        <v>100</v>
      </c>
      <c r="C152" s="10">
        <f t="shared" ref="C152:H152" si="84">C153</f>
        <v>209700</v>
      </c>
      <c r="D152" s="10">
        <f t="shared" si="84"/>
        <v>0</v>
      </c>
      <c r="E152" s="10">
        <f t="shared" si="84"/>
        <v>508500</v>
      </c>
      <c r="F152" s="10">
        <f t="shared" si="84"/>
        <v>0</v>
      </c>
      <c r="G152" s="10">
        <f t="shared" si="84"/>
        <v>341500</v>
      </c>
      <c r="H152" s="10">
        <f t="shared" si="84"/>
        <v>459900</v>
      </c>
      <c r="I152" s="40">
        <f t="shared" si="51"/>
        <v>1519600</v>
      </c>
      <c r="J152" s="35"/>
    </row>
    <row r="153" spans="1:10" ht="26.4" outlineLevel="4">
      <c r="A153" s="7" t="s">
        <v>289</v>
      </c>
      <c r="B153" s="9" t="s">
        <v>101</v>
      </c>
      <c r="C153" s="10">
        <v>209700</v>
      </c>
      <c r="D153" s="10">
        <v>0</v>
      </c>
      <c r="E153" s="10">
        <v>508500</v>
      </c>
      <c r="F153" s="10">
        <v>0</v>
      </c>
      <c r="G153" s="10">
        <v>341500</v>
      </c>
      <c r="H153" s="10">
        <v>459900</v>
      </c>
      <c r="I153" s="40">
        <f t="shared" si="51"/>
        <v>1519600</v>
      </c>
      <c r="J153" s="35"/>
    </row>
    <row r="154" spans="1:10" ht="26.4" hidden="1" outlineLevel="2">
      <c r="A154" s="7" t="s">
        <v>290</v>
      </c>
      <c r="B154" s="9" t="s">
        <v>102</v>
      </c>
      <c r="C154" s="10">
        <f>C155+C162+C166+C169</f>
        <v>98095865.330000013</v>
      </c>
      <c r="D154" s="10">
        <f>D155+D162+D166+D169+D160</f>
        <v>13344300</v>
      </c>
      <c r="E154" s="10">
        <f>E155+E162+E166+E169+E160</f>
        <v>0</v>
      </c>
      <c r="F154" s="10">
        <f>F155+F162+F166+F169+F160</f>
        <v>0</v>
      </c>
      <c r="G154" s="10">
        <f>G155+G162+G166+G169+G160</f>
        <v>0</v>
      </c>
      <c r="H154" s="10">
        <f>H155+H162+H166+H169+H160</f>
        <v>0</v>
      </c>
      <c r="I154" s="40">
        <f t="shared" si="51"/>
        <v>111440165.33000001</v>
      </c>
      <c r="J154" s="35"/>
    </row>
    <row r="155" spans="1:10" ht="26.4" hidden="1" outlineLevel="3">
      <c r="A155" s="7" t="s">
        <v>291</v>
      </c>
      <c r="B155" s="9" t="s">
        <v>103</v>
      </c>
      <c r="C155" s="10">
        <f t="shared" ref="C155:H155" si="85">C156</f>
        <v>77714703.88000001</v>
      </c>
      <c r="D155" s="10">
        <f t="shared" si="85"/>
        <v>0</v>
      </c>
      <c r="E155" s="10">
        <f t="shared" si="85"/>
        <v>0</v>
      </c>
      <c r="F155" s="10">
        <f t="shared" si="85"/>
        <v>0</v>
      </c>
      <c r="G155" s="10">
        <f t="shared" si="85"/>
        <v>0</v>
      </c>
      <c r="H155" s="10">
        <f t="shared" si="85"/>
        <v>0</v>
      </c>
      <c r="I155" s="40">
        <f t="shared" si="51"/>
        <v>77714703.88000001</v>
      </c>
      <c r="J155" s="35"/>
    </row>
    <row r="156" spans="1:10" ht="26.4" hidden="1" outlineLevel="4">
      <c r="A156" s="7" t="s">
        <v>292</v>
      </c>
      <c r="B156" s="9" t="s">
        <v>104</v>
      </c>
      <c r="C156" s="10">
        <f t="shared" ref="C156:H156" si="86">C157+C158+C159</f>
        <v>77714703.88000001</v>
      </c>
      <c r="D156" s="10">
        <f t="shared" si="86"/>
        <v>0</v>
      </c>
      <c r="E156" s="10">
        <f t="shared" si="86"/>
        <v>0</v>
      </c>
      <c r="F156" s="10">
        <f t="shared" si="86"/>
        <v>0</v>
      </c>
      <c r="G156" s="10">
        <f t="shared" si="86"/>
        <v>0</v>
      </c>
      <c r="H156" s="10">
        <f t="shared" si="86"/>
        <v>0</v>
      </c>
      <c r="I156" s="40">
        <f t="shared" si="51"/>
        <v>77714703.88000001</v>
      </c>
      <c r="J156" s="35"/>
    </row>
    <row r="157" spans="1:10" ht="66" hidden="1" outlineLevel="7">
      <c r="A157" s="7"/>
      <c r="B157" s="8" t="s">
        <v>132</v>
      </c>
      <c r="C157" s="10">
        <v>69611440.200000003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40">
        <f t="shared" si="51"/>
        <v>69611440.200000003</v>
      </c>
      <c r="J157" s="35"/>
    </row>
    <row r="158" spans="1:10" ht="26.4" hidden="1" outlineLevel="7">
      <c r="A158" s="7"/>
      <c r="B158" s="8" t="s">
        <v>133</v>
      </c>
      <c r="C158" s="10">
        <v>4258961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40">
        <f t="shared" si="51"/>
        <v>4258961</v>
      </c>
      <c r="J158" s="35"/>
    </row>
    <row r="159" spans="1:10" ht="39.6" hidden="1" outlineLevel="7">
      <c r="A159" s="7"/>
      <c r="B159" s="8" t="s">
        <v>139</v>
      </c>
      <c r="C159" s="10">
        <v>3844302.68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40">
        <f t="shared" si="51"/>
        <v>3844302.68</v>
      </c>
      <c r="J159" s="35"/>
    </row>
    <row r="160" spans="1:10" ht="26.4" hidden="1" outlineLevel="7">
      <c r="A160" s="7" t="s">
        <v>322</v>
      </c>
      <c r="B160" s="8" t="s">
        <v>325</v>
      </c>
      <c r="C160" s="10">
        <f t="shared" ref="C160:H160" si="87">C161</f>
        <v>0</v>
      </c>
      <c r="D160" s="10">
        <f t="shared" si="87"/>
        <v>1327138</v>
      </c>
      <c r="E160" s="10">
        <f t="shared" si="87"/>
        <v>0</v>
      </c>
      <c r="F160" s="10">
        <f t="shared" si="87"/>
        <v>0</v>
      </c>
      <c r="G160" s="10">
        <f t="shared" si="87"/>
        <v>0</v>
      </c>
      <c r="H160" s="10">
        <f t="shared" si="87"/>
        <v>0</v>
      </c>
      <c r="I160" s="40">
        <f t="shared" si="51"/>
        <v>1327138</v>
      </c>
      <c r="J160" s="35"/>
    </row>
    <row r="161" spans="1:10" ht="26.4" hidden="1" outlineLevel="7">
      <c r="A161" s="7" t="s">
        <v>323</v>
      </c>
      <c r="B161" s="8" t="s">
        <v>324</v>
      </c>
      <c r="C161" s="10">
        <v>0</v>
      </c>
      <c r="D161" s="10">
        <v>1327138</v>
      </c>
      <c r="E161" s="10">
        <v>0</v>
      </c>
      <c r="F161" s="10">
        <v>0</v>
      </c>
      <c r="G161" s="10">
        <v>0</v>
      </c>
      <c r="H161" s="10">
        <v>0</v>
      </c>
      <c r="I161" s="40">
        <f t="shared" si="51"/>
        <v>1327138</v>
      </c>
      <c r="J161" s="35"/>
    </row>
    <row r="162" spans="1:10" ht="26.4" hidden="1" outlineLevel="3">
      <c r="A162" s="7" t="s">
        <v>293</v>
      </c>
      <c r="B162" s="9" t="s">
        <v>105</v>
      </c>
      <c r="C162" s="10">
        <f t="shared" ref="C162:H162" si="88">C163</f>
        <v>4806853.45</v>
      </c>
      <c r="D162" s="10">
        <f t="shared" si="88"/>
        <v>0</v>
      </c>
      <c r="E162" s="10">
        <f t="shared" si="88"/>
        <v>0</v>
      </c>
      <c r="F162" s="10">
        <f t="shared" si="88"/>
        <v>0</v>
      </c>
      <c r="G162" s="10">
        <f t="shared" si="88"/>
        <v>0</v>
      </c>
      <c r="H162" s="10">
        <f t="shared" si="88"/>
        <v>0</v>
      </c>
      <c r="I162" s="40">
        <f t="shared" si="51"/>
        <v>4806853.45</v>
      </c>
      <c r="J162" s="35"/>
    </row>
    <row r="163" spans="1:10" ht="26.4" hidden="1" outlineLevel="4">
      <c r="A163" s="7" t="s">
        <v>294</v>
      </c>
      <c r="B163" s="9" t="s">
        <v>106</v>
      </c>
      <c r="C163" s="10">
        <f t="shared" ref="C163:D163" si="89">C164+C165</f>
        <v>4806853.45</v>
      </c>
      <c r="D163" s="10">
        <f t="shared" si="89"/>
        <v>0</v>
      </c>
      <c r="E163" s="10">
        <f t="shared" ref="E163:F163" si="90">E164+E165</f>
        <v>0</v>
      </c>
      <c r="F163" s="10">
        <f t="shared" si="90"/>
        <v>0</v>
      </c>
      <c r="G163" s="10">
        <f t="shared" ref="G163:H163" si="91">G164+G165</f>
        <v>0</v>
      </c>
      <c r="H163" s="10">
        <f t="shared" si="91"/>
        <v>0</v>
      </c>
      <c r="I163" s="40">
        <f t="shared" si="51"/>
        <v>4806853.45</v>
      </c>
      <c r="J163" s="35"/>
    </row>
    <row r="164" spans="1:10" ht="13.2" hidden="1" outlineLevel="7">
      <c r="A164" s="7"/>
      <c r="B164" s="8" t="s">
        <v>107</v>
      </c>
      <c r="C164" s="10">
        <v>3559444.44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40">
        <f t="shared" si="51"/>
        <v>3559444.44</v>
      </c>
      <c r="J164" s="35"/>
    </row>
    <row r="165" spans="1:10" ht="26.4" hidden="1" outlineLevel="7">
      <c r="A165" s="7"/>
      <c r="B165" s="8" t="s">
        <v>134</v>
      </c>
      <c r="C165" s="10">
        <v>1247409.01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40">
        <f t="shared" ref="I165:I212" si="92">C165+D165+E165+F165+G165+H165</f>
        <v>1247409.01</v>
      </c>
      <c r="J165" s="35"/>
    </row>
    <row r="166" spans="1:10" ht="26.4" hidden="1" outlineLevel="3">
      <c r="A166" s="7" t="s">
        <v>295</v>
      </c>
      <c r="B166" s="9" t="s">
        <v>108</v>
      </c>
      <c r="C166" s="10">
        <f t="shared" ref="C166:H166" si="93">C167</f>
        <v>1377510.68</v>
      </c>
      <c r="D166" s="10">
        <f t="shared" si="93"/>
        <v>0</v>
      </c>
      <c r="E166" s="10">
        <f t="shared" si="93"/>
        <v>0</v>
      </c>
      <c r="F166" s="10">
        <f t="shared" si="93"/>
        <v>0</v>
      </c>
      <c r="G166" s="10">
        <f t="shared" si="93"/>
        <v>0</v>
      </c>
      <c r="H166" s="10">
        <f t="shared" si="93"/>
        <v>0</v>
      </c>
      <c r="I166" s="40">
        <f t="shared" si="92"/>
        <v>1377510.68</v>
      </c>
      <c r="J166" s="35"/>
    </row>
    <row r="167" spans="1:10" ht="26.4" hidden="1" outlineLevel="4">
      <c r="A167" s="7" t="s">
        <v>296</v>
      </c>
      <c r="B167" s="9" t="s">
        <v>109</v>
      </c>
      <c r="C167" s="10">
        <f t="shared" ref="C167:H167" si="94">C168</f>
        <v>1377510.68</v>
      </c>
      <c r="D167" s="10">
        <f t="shared" si="94"/>
        <v>0</v>
      </c>
      <c r="E167" s="10">
        <f t="shared" si="94"/>
        <v>0</v>
      </c>
      <c r="F167" s="10">
        <f t="shared" si="94"/>
        <v>0</v>
      </c>
      <c r="G167" s="10">
        <f t="shared" si="94"/>
        <v>0</v>
      </c>
      <c r="H167" s="10">
        <f t="shared" si="94"/>
        <v>0</v>
      </c>
      <c r="I167" s="40">
        <f t="shared" si="92"/>
        <v>1377510.68</v>
      </c>
      <c r="J167" s="35"/>
    </row>
    <row r="168" spans="1:10" ht="26.4" hidden="1" outlineLevel="7">
      <c r="A168" s="7"/>
      <c r="B168" s="8" t="s">
        <v>135</v>
      </c>
      <c r="C168" s="10">
        <v>1377510.68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40">
        <f t="shared" si="92"/>
        <v>1377510.68</v>
      </c>
      <c r="J168" s="35"/>
    </row>
    <row r="169" spans="1:10" ht="26.4" hidden="1" outlineLevel="3">
      <c r="A169" s="7" t="s">
        <v>297</v>
      </c>
      <c r="B169" s="9" t="s">
        <v>110</v>
      </c>
      <c r="C169" s="10">
        <f t="shared" ref="C169:H169" si="95">C170</f>
        <v>14196797.32</v>
      </c>
      <c r="D169" s="10">
        <f t="shared" si="95"/>
        <v>12017162</v>
      </c>
      <c r="E169" s="10">
        <f t="shared" si="95"/>
        <v>0</v>
      </c>
      <c r="F169" s="10">
        <f t="shared" si="95"/>
        <v>0</v>
      </c>
      <c r="G169" s="10">
        <f t="shared" si="95"/>
        <v>0</v>
      </c>
      <c r="H169" s="10">
        <f t="shared" si="95"/>
        <v>0</v>
      </c>
      <c r="I169" s="40">
        <f t="shared" si="92"/>
        <v>26213959.32</v>
      </c>
      <c r="J169" s="35"/>
    </row>
    <row r="170" spans="1:10" ht="26.4" hidden="1" outlineLevel="4">
      <c r="A170" s="7" t="s">
        <v>298</v>
      </c>
      <c r="B170" s="9" t="s">
        <v>111</v>
      </c>
      <c r="C170" s="10">
        <f>C171+C172+C173+C174</f>
        <v>14196797.32</v>
      </c>
      <c r="D170" s="10">
        <f>D171+D172+D173+D174+D175+D176</f>
        <v>12017162</v>
      </c>
      <c r="E170" s="10">
        <f>E171+E172+E173+E174+E175+E176</f>
        <v>0</v>
      </c>
      <c r="F170" s="10">
        <f>F171+F172+F173+F174+F175+F176</f>
        <v>0</v>
      </c>
      <c r="G170" s="10">
        <f>G171+G172+G173+G174+G175+G176</f>
        <v>0</v>
      </c>
      <c r="H170" s="10">
        <f>H171+H172+H173+H174+H175+H176</f>
        <v>0</v>
      </c>
      <c r="I170" s="40">
        <f t="shared" si="92"/>
        <v>26213959.32</v>
      </c>
      <c r="J170" s="35"/>
    </row>
    <row r="171" spans="1:10" ht="26.4" hidden="1" outlineLevel="7">
      <c r="A171" s="7"/>
      <c r="B171" s="12" t="s">
        <v>136</v>
      </c>
      <c r="C171" s="10">
        <v>90400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40">
        <f t="shared" si="92"/>
        <v>90400</v>
      </c>
      <c r="J171" s="35"/>
    </row>
    <row r="172" spans="1:10" ht="26.4" hidden="1" outlineLevel="7">
      <c r="A172" s="7"/>
      <c r="B172" s="11" t="s">
        <v>137</v>
      </c>
      <c r="C172" s="10">
        <v>111600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40">
        <f t="shared" si="92"/>
        <v>111600</v>
      </c>
      <c r="J172" s="35"/>
    </row>
    <row r="173" spans="1:10" ht="39.6" hidden="1" outlineLevel="7">
      <c r="A173" s="7"/>
      <c r="B173" s="11" t="s">
        <v>138</v>
      </c>
      <c r="C173" s="10">
        <v>9999000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40">
        <f t="shared" si="92"/>
        <v>9999000</v>
      </c>
      <c r="J173" s="35"/>
    </row>
    <row r="174" spans="1:10" ht="39.6" hidden="1" outlineLevel="7">
      <c r="A174" s="7"/>
      <c r="B174" s="8" t="s">
        <v>139</v>
      </c>
      <c r="C174" s="10">
        <v>3995797.32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40">
        <f t="shared" si="92"/>
        <v>3995797.32</v>
      </c>
      <c r="J174" s="35"/>
    </row>
    <row r="175" spans="1:10" ht="13.2" hidden="1" outlineLevel="7">
      <c r="A175" s="7"/>
      <c r="B175" s="8" t="s">
        <v>320</v>
      </c>
      <c r="C175" s="10">
        <v>0</v>
      </c>
      <c r="D175" s="10">
        <v>9000000</v>
      </c>
      <c r="E175" s="10">
        <v>0</v>
      </c>
      <c r="F175" s="10">
        <v>0</v>
      </c>
      <c r="G175" s="10">
        <v>0</v>
      </c>
      <c r="H175" s="10">
        <v>0</v>
      </c>
      <c r="I175" s="40">
        <f t="shared" si="92"/>
        <v>9000000</v>
      </c>
      <c r="J175" s="35"/>
    </row>
    <row r="176" spans="1:10" ht="13.2" hidden="1" outlineLevel="7">
      <c r="A176" s="7"/>
      <c r="B176" s="8" t="s">
        <v>321</v>
      </c>
      <c r="C176" s="10">
        <v>0</v>
      </c>
      <c r="D176" s="10">
        <v>3017162</v>
      </c>
      <c r="E176" s="10">
        <v>0</v>
      </c>
      <c r="F176" s="10">
        <v>0</v>
      </c>
      <c r="G176" s="10">
        <v>0</v>
      </c>
      <c r="H176" s="10">
        <v>0</v>
      </c>
      <c r="I176" s="40">
        <f t="shared" si="92"/>
        <v>3017162</v>
      </c>
      <c r="J176" s="35"/>
    </row>
    <row r="177" spans="1:10" ht="26.4" hidden="1" outlineLevel="2">
      <c r="A177" s="7" t="s">
        <v>299</v>
      </c>
      <c r="B177" s="9" t="s">
        <v>112</v>
      </c>
      <c r="C177" s="10">
        <f t="shared" ref="C177:H177" si="96">C178+C193+C195+C197+C199+C201</f>
        <v>145863196</v>
      </c>
      <c r="D177" s="10">
        <f t="shared" si="96"/>
        <v>0</v>
      </c>
      <c r="E177" s="10">
        <f t="shared" si="96"/>
        <v>0</v>
      </c>
      <c r="F177" s="10">
        <f t="shared" si="96"/>
        <v>0</v>
      </c>
      <c r="G177" s="10">
        <f t="shared" si="96"/>
        <v>0</v>
      </c>
      <c r="H177" s="10">
        <f t="shared" si="96"/>
        <v>0</v>
      </c>
      <c r="I177" s="40">
        <f t="shared" si="92"/>
        <v>145863196</v>
      </c>
      <c r="J177" s="35"/>
    </row>
    <row r="178" spans="1:10" ht="26.4" hidden="1" outlineLevel="3">
      <c r="A178" s="7" t="s">
        <v>300</v>
      </c>
      <c r="B178" s="9" t="s">
        <v>113</v>
      </c>
      <c r="C178" s="10">
        <f t="shared" ref="C178:H178" si="97">C179</f>
        <v>139137300</v>
      </c>
      <c r="D178" s="10">
        <f t="shared" si="97"/>
        <v>0</v>
      </c>
      <c r="E178" s="10">
        <f t="shared" si="97"/>
        <v>0</v>
      </c>
      <c r="F178" s="10">
        <f t="shared" si="97"/>
        <v>0</v>
      </c>
      <c r="G178" s="10">
        <f t="shared" si="97"/>
        <v>0</v>
      </c>
      <c r="H178" s="10">
        <f t="shared" si="97"/>
        <v>0</v>
      </c>
      <c r="I178" s="40">
        <f t="shared" si="92"/>
        <v>139137300</v>
      </c>
      <c r="J178" s="35"/>
    </row>
    <row r="179" spans="1:10" ht="26.4" hidden="1" outlineLevel="4">
      <c r="A179" s="7" t="s">
        <v>301</v>
      </c>
      <c r="B179" s="9" t="s">
        <v>114</v>
      </c>
      <c r="C179" s="10">
        <f t="shared" ref="C179:H179" si="98">C180+C181+C182+C183+C184+C185+C186+C187+C188+C189+C190+C191+C192</f>
        <v>139137300</v>
      </c>
      <c r="D179" s="10">
        <f t="shared" si="98"/>
        <v>0</v>
      </c>
      <c r="E179" s="10">
        <f t="shared" si="98"/>
        <v>0</v>
      </c>
      <c r="F179" s="10">
        <f t="shared" si="98"/>
        <v>0</v>
      </c>
      <c r="G179" s="10">
        <f t="shared" si="98"/>
        <v>0</v>
      </c>
      <c r="H179" s="10">
        <f t="shared" si="98"/>
        <v>0</v>
      </c>
      <c r="I179" s="40">
        <f t="shared" si="92"/>
        <v>139137300</v>
      </c>
      <c r="J179" s="35"/>
    </row>
    <row r="180" spans="1:10" ht="26.4" hidden="1" outlineLevel="4">
      <c r="A180" s="7"/>
      <c r="B180" s="13" t="s">
        <v>140</v>
      </c>
      <c r="C180" s="10">
        <v>129734800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40">
        <f t="shared" si="92"/>
        <v>129734800</v>
      </c>
      <c r="J180" s="35"/>
    </row>
    <row r="181" spans="1:10" ht="26.4" hidden="1" outlineLevel="7">
      <c r="A181" s="7"/>
      <c r="B181" s="13" t="s">
        <v>150</v>
      </c>
      <c r="C181" s="10">
        <v>907000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40">
        <f t="shared" si="92"/>
        <v>907000</v>
      </c>
      <c r="J181" s="35"/>
    </row>
    <row r="182" spans="1:10" ht="52.8" hidden="1" outlineLevel="7">
      <c r="A182" s="7"/>
      <c r="B182" s="16" t="s">
        <v>146</v>
      </c>
      <c r="C182" s="10">
        <v>66100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40">
        <f t="shared" si="92"/>
        <v>66100</v>
      </c>
      <c r="J182" s="35"/>
    </row>
    <row r="183" spans="1:10" ht="66" hidden="1" outlineLevel="7">
      <c r="A183" s="7"/>
      <c r="B183" s="16" t="s">
        <v>145</v>
      </c>
      <c r="C183" s="10">
        <v>4812300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40">
        <f t="shared" si="92"/>
        <v>4812300</v>
      </c>
      <c r="J183" s="35"/>
    </row>
    <row r="184" spans="1:10" ht="39.6" hidden="1" outlineLevel="7">
      <c r="A184" s="7"/>
      <c r="B184" s="16" t="s">
        <v>147</v>
      </c>
      <c r="C184" s="14">
        <v>700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40">
        <f t="shared" si="92"/>
        <v>700</v>
      </c>
      <c r="J184" s="36"/>
    </row>
    <row r="185" spans="1:10" ht="13.2" hidden="1" outlineLevel="7">
      <c r="A185" s="7"/>
      <c r="B185" s="13" t="s">
        <v>144</v>
      </c>
      <c r="C185" s="10">
        <v>2788200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40">
        <f t="shared" si="92"/>
        <v>2788200</v>
      </c>
      <c r="J185" s="35"/>
    </row>
    <row r="186" spans="1:10" ht="39.6" hidden="1" outlineLevel="7">
      <c r="A186" s="7"/>
      <c r="B186" s="15" t="s">
        <v>141</v>
      </c>
      <c r="C186" s="10">
        <v>275600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40">
        <f t="shared" si="92"/>
        <v>275600</v>
      </c>
      <c r="J186" s="35"/>
    </row>
    <row r="187" spans="1:10" ht="13.2" hidden="1" outlineLevel="7">
      <c r="A187" s="7"/>
      <c r="B187" s="13" t="s">
        <v>148</v>
      </c>
      <c r="C187" s="10">
        <v>10800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40">
        <f t="shared" si="92"/>
        <v>10800</v>
      </c>
      <c r="J187" s="35"/>
    </row>
    <row r="188" spans="1:10" ht="26.4" hidden="1" outlineLevel="7">
      <c r="A188" s="7"/>
      <c r="B188" s="13" t="s">
        <v>149</v>
      </c>
      <c r="C188" s="10">
        <v>52700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40">
        <f t="shared" si="92"/>
        <v>52700</v>
      </c>
      <c r="J188" s="35"/>
    </row>
    <row r="189" spans="1:10" ht="26.4" hidden="1" outlineLevel="7">
      <c r="A189" s="7"/>
      <c r="B189" s="16" t="s">
        <v>142</v>
      </c>
      <c r="C189" s="10">
        <v>213200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40">
        <f t="shared" si="92"/>
        <v>213200</v>
      </c>
      <c r="J189" s="35"/>
    </row>
    <row r="190" spans="1:10" ht="39.6" hidden="1" outlineLevel="7">
      <c r="A190" s="7"/>
      <c r="B190" s="16" t="s">
        <v>143</v>
      </c>
      <c r="C190" s="10">
        <v>6000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40">
        <f t="shared" si="92"/>
        <v>6000</v>
      </c>
      <c r="J190" s="35"/>
    </row>
    <row r="191" spans="1:10" ht="26.4" hidden="1" outlineLevel="7">
      <c r="A191" s="7"/>
      <c r="B191" s="16" t="s">
        <v>171</v>
      </c>
      <c r="C191" s="10">
        <v>258500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40">
        <f t="shared" si="92"/>
        <v>258500</v>
      </c>
      <c r="J191" s="35"/>
    </row>
    <row r="192" spans="1:10" ht="39.6" hidden="1" outlineLevel="7">
      <c r="A192" s="7"/>
      <c r="B192" s="16" t="s">
        <v>151</v>
      </c>
      <c r="C192" s="10">
        <v>11400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40">
        <f t="shared" si="92"/>
        <v>11400</v>
      </c>
      <c r="J192" s="35"/>
    </row>
    <row r="193" spans="1:10" ht="39.6" hidden="1" outlineLevel="3">
      <c r="A193" s="7" t="s">
        <v>302</v>
      </c>
      <c r="B193" s="9" t="s">
        <v>115</v>
      </c>
      <c r="C193" s="10">
        <f t="shared" ref="C193:H193" si="99">C194</f>
        <v>5521824</v>
      </c>
      <c r="D193" s="10">
        <f t="shared" si="99"/>
        <v>0</v>
      </c>
      <c r="E193" s="10">
        <f t="shared" si="99"/>
        <v>0</v>
      </c>
      <c r="F193" s="10">
        <f t="shared" si="99"/>
        <v>0</v>
      </c>
      <c r="G193" s="10">
        <f t="shared" si="99"/>
        <v>0</v>
      </c>
      <c r="H193" s="10">
        <f t="shared" si="99"/>
        <v>0</v>
      </c>
      <c r="I193" s="40">
        <f t="shared" si="92"/>
        <v>5521824</v>
      </c>
      <c r="J193" s="35"/>
    </row>
    <row r="194" spans="1:10" ht="39.6" hidden="1" outlineLevel="4">
      <c r="A194" s="7" t="s">
        <v>303</v>
      </c>
      <c r="B194" s="9" t="s">
        <v>116</v>
      </c>
      <c r="C194" s="10">
        <v>5521824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40">
        <f t="shared" si="92"/>
        <v>5521824</v>
      </c>
      <c r="J194" s="35"/>
    </row>
    <row r="195" spans="1:10" ht="26.4" hidden="1" outlineLevel="3">
      <c r="A195" s="7" t="s">
        <v>304</v>
      </c>
      <c r="B195" s="9" t="s">
        <v>117</v>
      </c>
      <c r="C195" s="10">
        <f t="shared" ref="C195:H195" si="100">C196</f>
        <v>525800</v>
      </c>
      <c r="D195" s="10">
        <f t="shared" si="100"/>
        <v>0</v>
      </c>
      <c r="E195" s="10">
        <f t="shared" si="100"/>
        <v>0</v>
      </c>
      <c r="F195" s="10">
        <f t="shared" si="100"/>
        <v>0</v>
      </c>
      <c r="G195" s="10">
        <f t="shared" si="100"/>
        <v>0</v>
      </c>
      <c r="H195" s="10">
        <f t="shared" si="100"/>
        <v>0</v>
      </c>
      <c r="I195" s="40">
        <f t="shared" si="92"/>
        <v>525800</v>
      </c>
      <c r="J195" s="35"/>
    </row>
    <row r="196" spans="1:10" ht="39.6" hidden="1" outlineLevel="4">
      <c r="A196" s="7" t="s">
        <v>305</v>
      </c>
      <c r="B196" s="9" t="s">
        <v>118</v>
      </c>
      <c r="C196" s="10">
        <v>525800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40">
        <f t="shared" si="92"/>
        <v>525800</v>
      </c>
      <c r="J196" s="35"/>
    </row>
    <row r="197" spans="1:10" ht="39.6" hidden="1" outlineLevel="3">
      <c r="A197" s="7" t="s">
        <v>306</v>
      </c>
      <c r="B197" s="9" t="s">
        <v>119</v>
      </c>
      <c r="C197" s="10">
        <f t="shared" ref="C197:H197" si="101">C198</f>
        <v>900</v>
      </c>
      <c r="D197" s="10">
        <f t="shared" si="101"/>
        <v>0</v>
      </c>
      <c r="E197" s="10">
        <f t="shared" si="101"/>
        <v>0</v>
      </c>
      <c r="F197" s="10">
        <f t="shared" si="101"/>
        <v>0</v>
      </c>
      <c r="G197" s="10">
        <f t="shared" si="101"/>
        <v>0</v>
      </c>
      <c r="H197" s="10">
        <f t="shared" si="101"/>
        <v>0</v>
      </c>
      <c r="I197" s="40">
        <f t="shared" si="92"/>
        <v>900</v>
      </c>
      <c r="J197" s="35"/>
    </row>
    <row r="198" spans="1:10" ht="39.6" hidden="1" outlineLevel="4">
      <c r="A198" s="7" t="s">
        <v>307</v>
      </c>
      <c r="B198" s="9" t="s">
        <v>120</v>
      </c>
      <c r="C198" s="10">
        <v>900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40">
        <f t="shared" si="92"/>
        <v>900</v>
      </c>
      <c r="J198" s="35"/>
    </row>
    <row r="199" spans="1:10" ht="26.4" hidden="1" outlineLevel="3">
      <c r="A199" s="7" t="s">
        <v>308</v>
      </c>
      <c r="B199" s="9" t="s">
        <v>121</v>
      </c>
      <c r="C199" s="10">
        <f t="shared" ref="C199:H199" si="102">C200</f>
        <v>653900</v>
      </c>
      <c r="D199" s="10">
        <f t="shared" si="102"/>
        <v>0</v>
      </c>
      <c r="E199" s="10">
        <f t="shared" si="102"/>
        <v>0</v>
      </c>
      <c r="F199" s="10">
        <f t="shared" si="102"/>
        <v>0</v>
      </c>
      <c r="G199" s="10">
        <f t="shared" si="102"/>
        <v>0</v>
      </c>
      <c r="H199" s="10">
        <f t="shared" si="102"/>
        <v>0</v>
      </c>
      <c r="I199" s="40">
        <f t="shared" si="92"/>
        <v>653900</v>
      </c>
      <c r="J199" s="35"/>
    </row>
    <row r="200" spans="1:10" ht="26.4" hidden="1" outlineLevel="4">
      <c r="A200" s="7" t="s">
        <v>309</v>
      </c>
      <c r="B200" s="9" t="s">
        <v>122</v>
      </c>
      <c r="C200" s="10">
        <v>653900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40">
        <f t="shared" si="92"/>
        <v>653900</v>
      </c>
      <c r="J200" s="35"/>
    </row>
    <row r="201" spans="1:10" s="17" customFormat="1" ht="26.4" hidden="1" outlineLevel="3">
      <c r="A201" s="20" t="s">
        <v>310</v>
      </c>
      <c r="B201" s="15" t="s">
        <v>123</v>
      </c>
      <c r="C201" s="14">
        <f t="shared" ref="C201:H201" si="103">C202</f>
        <v>23472</v>
      </c>
      <c r="D201" s="14">
        <f t="shared" si="103"/>
        <v>0</v>
      </c>
      <c r="E201" s="14">
        <f t="shared" si="103"/>
        <v>0</v>
      </c>
      <c r="F201" s="14">
        <f t="shared" si="103"/>
        <v>0</v>
      </c>
      <c r="G201" s="14">
        <f t="shared" si="103"/>
        <v>0</v>
      </c>
      <c r="H201" s="14">
        <f t="shared" si="103"/>
        <v>0</v>
      </c>
      <c r="I201" s="40">
        <f t="shared" si="92"/>
        <v>23472</v>
      </c>
      <c r="J201" s="36"/>
    </row>
    <row r="202" spans="1:10" s="17" customFormat="1" ht="26.4" hidden="1" outlineLevel="4">
      <c r="A202" s="20" t="s">
        <v>311</v>
      </c>
      <c r="B202" s="15" t="s">
        <v>124</v>
      </c>
      <c r="C202" s="14">
        <f t="shared" ref="C202:H202" si="104">C203</f>
        <v>23472</v>
      </c>
      <c r="D202" s="14">
        <f t="shared" si="104"/>
        <v>0</v>
      </c>
      <c r="E202" s="14">
        <f t="shared" si="104"/>
        <v>0</v>
      </c>
      <c r="F202" s="14">
        <f t="shared" si="104"/>
        <v>0</v>
      </c>
      <c r="G202" s="14">
        <f t="shared" si="104"/>
        <v>0</v>
      </c>
      <c r="H202" s="14">
        <f t="shared" si="104"/>
        <v>0</v>
      </c>
      <c r="I202" s="40">
        <f t="shared" si="92"/>
        <v>23472</v>
      </c>
      <c r="J202" s="36"/>
    </row>
    <row r="203" spans="1:10" s="17" customFormat="1" ht="25.5" hidden="1" customHeight="1" outlineLevel="7">
      <c r="A203" s="20"/>
      <c r="B203" s="18" t="s">
        <v>152</v>
      </c>
      <c r="C203" s="14">
        <v>23472</v>
      </c>
      <c r="D203" s="14">
        <v>0</v>
      </c>
      <c r="E203" s="14">
        <v>0</v>
      </c>
      <c r="F203" s="14">
        <v>0</v>
      </c>
      <c r="G203" s="14">
        <v>0</v>
      </c>
      <c r="H203" s="14">
        <v>0</v>
      </c>
      <c r="I203" s="40">
        <f t="shared" si="92"/>
        <v>23472</v>
      </c>
      <c r="J203" s="36"/>
    </row>
    <row r="204" spans="1:10" s="17" customFormat="1" ht="26.4" hidden="1" outlineLevel="2">
      <c r="A204" s="20" t="s">
        <v>312</v>
      </c>
      <c r="B204" s="15" t="s">
        <v>125</v>
      </c>
      <c r="C204" s="14">
        <f t="shared" ref="C204:D204" si="105">C205+C207</f>
        <v>26334621.830000002</v>
      </c>
      <c r="D204" s="14">
        <f t="shared" si="105"/>
        <v>2503987</v>
      </c>
      <c r="E204" s="14">
        <f t="shared" ref="E204:F204" si="106">E205+E207</f>
        <v>0</v>
      </c>
      <c r="F204" s="14">
        <f t="shared" si="106"/>
        <v>0</v>
      </c>
      <c r="G204" s="14">
        <f t="shared" ref="G204:H204" si="107">G205+G207</f>
        <v>0</v>
      </c>
      <c r="H204" s="14">
        <f t="shared" si="107"/>
        <v>0</v>
      </c>
      <c r="I204" s="40">
        <f t="shared" si="92"/>
        <v>28838608.830000002</v>
      </c>
      <c r="J204" s="36"/>
    </row>
    <row r="205" spans="1:10" s="17" customFormat="1" ht="39.6" hidden="1" outlineLevel="3">
      <c r="A205" s="20" t="s">
        <v>313</v>
      </c>
      <c r="B205" s="15" t="s">
        <v>126</v>
      </c>
      <c r="C205" s="14">
        <f t="shared" ref="C205:H205" si="108">C206</f>
        <v>8804100</v>
      </c>
      <c r="D205" s="14">
        <f t="shared" si="108"/>
        <v>0</v>
      </c>
      <c r="E205" s="14">
        <f t="shared" si="108"/>
        <v>0</v>
      </c>
      <c r="F205" s="14">
        <f t="shared" si="108"/>
        <v>0</v>
      </c>
      <c r="G205" s="14">
        <f t="shared" si="108"/>
        <v>0</v>
      </c>
      <c r="H205" s="14">
        <f t="shared" si="108"/>
        <v>0</v>
      </c>
      <c r="I205" s="40">
        <f t="shared" si="92"/>
        <v>8804100</v>
      </c>
      <c r="J205" s="36"/>
    </row>
    <row r="206" spans="1:10" ht="39.6" hidden="1" outlineLevel="4">
      <c r="A206" s="7" t="s">
        <v>314</v>
      </c>
      <c r="B206" s="9" t="s">
        <v>127</v>
      </c>
      <c r="C206" s="10">
        <v>8804100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40">
        <f t="shared" si="92"/>
        <v>8804100</v>
      </c>
      <c r="J206" s="35"/>
    </row>
    <row r="207" spans="1:10" ht="26.4" hidden="1" outlineLevel="3">
      <c r="A207" s="7" t="s">
        <v>315</v>
      </c>
      <c r="B207" s="9" t="s">
        <v>128</v>
      </c>
      <c r="C207" s="10">
        <f t="shared" ref="C207:H207" si="109">C208</f>
        <v>17530521.830000002</v>
      </c>
      <c r="D207" s="10">
        <f t="shared" si="109"/>
        <v>2503987</v>
      </c>
      <c r="E207" s="10">
        <f t="shared" si="109"/>
        <v>0</v>
      </c>
      <c r="F207" s="10">
        <f t="shared" si="109"/>
        <v>0</v>
      </c>
      <c r="G207" s="10">
        <f t="shared" si="109"/>
        <v>0</v>
      </c>
      <c r="H207" s="10">
        <f t="shared" si="109"/>
        <v>0</v>
      </c>
      <c r="I207" s="40">
        <f t="shared" si="92"/>
        <v>20034508.830000002</v>
      </c>
      <c r="J207" s="35"/>
    </row>
    <row r="208" spans="1:10" ht="26.4" hidden="1" outlineLevel="4">
      <c r="A208" s="7" t="s">
        <v>316</v>
      </c>
      <c r="B208" s="9" t="s">
        <v>129</v>
      </c>
      <c r="C208" s="10">
        <f>C209+C210+C211</f>
        <v>17530521.830000002</v>
      </c>
      <c r="D208" s="10">
        <f>D209+D210+D211+D212</f>
        <v>2503987</v>
      </c>
      <c r="E208" s="10">
        <f>E209+E210+E211+E212</f>
        <v>0</v>
      </c>
      <c r="F208" s="10">
        <f>F209+F210+F211+F212</f>
        <v>0</v>
      </c>
      <c r="G208" s="10">
        <f>G209+G210+G211+G212</f>
        <v>0</v>
      </c>
      <c r="H208" s="10">
        <f>H209+H210+H211+H212</f>
        <v>0</v>
      </c>
      <c r="I208" s="40">
        <f t="shared" si="92"/>
        <v>20034508.830000002</v>
      </c>
      <c r="J208" s="35"/>
    </row>
    <row r="209" spans="1:10" ht="39.6" hidden="1" outlineLevel="7">
      <c r="A209" s="7"/>
      <c r="B209" s="11" t="s">
        <v>153</v>
      </c>
      <c r="C209" s="10">
        <v>7613790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40">
        <f t="shared" si="92"/>
        <v>7613790</v>
      </c>
      <c r="J209" s="35"/>
    </row>
    <row r="210" spans="1:10" ht="54.75" hidden="1" customHeight="1" outlineLevel="7">
      <c r="A210" s="7"/>
      <c r="B210" s="12" t="s">
        <v>154</v>
      </c>
      <c r="C210" s="10">
        <v>7437915.3899999997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40">
        <f t="shared" si="92"/>
        <v>7437915.3899999997</v>
      </c>
      <c r="J210" s="35"/>
    </row>
    <row r="211" spans="1:10" ht="26.4" hidden="1" outlineLevel="7">
      <c r="A211" s="7"/>
      <c r="B211" s="12" t="s">
        <v>172</v>
      </c>
      <c r="C211" s="10">
        <v>2478816.44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40">
        <f t="shared" si="92"/>
        <v>2478816.44</v>
      </c>
      <c r="J211" s="35"/>
    </row>
    <row r="212" spans="1:10" ht="12.75" hidden="1" customHeight="1">
      <c r="A212" s="7"/>
      <c r="B212" s="12" t="s">
        <v>326</v>
      </c>
      <c r="C212" s="10">
        <v>0</v>
      </c>
      <c r="D212" s="10">
        <v>2503987</v>
      </c>
      <c r="E212" s="10">
        <v>0</v>
      </c>
      <c r="F212" s="10">
        <v>0</v>
      </c>
      <c r="G212" s="10">
        <v>0</v>
      </c>
      <c r="H212" s="10">
        <v>0</v>
      </c>
      <c r="I212" s="40">
        <f t="shared" si="92"/>
        <v>2503987</v>
      </c>
    </row>
  </sheetData>
  <mergeCells count="12">
    <mergeCell ref="A1:B1"/>
    <mergeCell ref="A8:C8"/>
    <mergeCell ref="D10:D11"/>
    <mergeCell ref="I10:I11"/>
    <mergeCell ref="A7:I7"/>
    <mergeCell ref="A10:A11"/>
    <mergeCell ref="B10:B11"/>
    <mergeCell ref="C10:C11"/>
    <mergeCell ref="E10:E11"/>
    <mergeCell ref="F10:F11"/>
    <mergeCell ref="G10:G11"/>
    <mergeCell ref="H10:H11"/>
  </mergeCells>
  <pageMargins left="0.74803149606299213" right="0.35433070866141736" top="0.59055118110236227" bottom="0.59055118110236227" header="0" footer="0"/>
  <pageSetup paperSize="9" scale="7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 год</vt:lpstr>
      <vt:lpstr>'2023 год'!LAST_CELL</vt:lpstr>
      <vt:lpstr>'2023 год'!Заголовки_для_печати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Викторовна Кушпелева</dc:creator>
  <dc:description>POI HSSF rep:2.54.0.145</dc:description>
  <cp:lastModifiedBy>Duma</cp:lastModifiedBy>
  <cp:lastPrinted>2023-12-13T04:34:20Z</cp:lastPrinted>
  <dcterms:created xsi:type="dcterms:W3CDTF">2022-04-07T10:48:00Z</dcterms:created>
  <dcterms:modified xsi:type="dcterms:W3CDTF">2023-12-18T05:36:05Z</dcterms:modified>
</cp:coreProperties>
</file>