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125"/>
  </bookViews>
  <sheets>
    <sheet name="Лист1" sheetId="1" r:id="rId1"/>
  </sheets>
  <definedNames>
    <definedName name="_xlnm.Print_Area" localSheetId="0">Лист1!$A$1:$G$175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/>
  <c r="H22" l="1"/>
  <c r="C80" l="1"/>
  <c r="D80"/>
  <c r="C81"/>
  <c r="D81"/>
  <c r="C82"/>
  <c r="D82"/>
  <c r="D79"/>
  <c r="C79"/>
  <c r="C35"/>
  <c r="D35"/>
  <c r="C36"/>
  <c r="D36"/>
  <c r="C37"/>
  <c r="D37"/>
  <c r="D34"/>
  <c r="C34"/>
  <c r="D58" l="1"/>
  <c r="E130"/>
  <c r="D103"/>
  <c r="D53"/>
  <c r="D149" l="1"/>
  <c r="D150"/>
  <c r="D151"/>
  <c r="D152"/>
  <c r="C150"/>
  <c r="C151"/>
  <c r="C152"/>
  <c r="C149"/>
  <c r="D139"/>
  <c r="D140"/>
  <c r="D141"/>
  <c r="D142"/>
  <c r="C140"/>
  <c r="C141"/>
  <c r="C142"/>
  <c r="C139"/>
  <c r="C44"/>
  <c r="D44"/>
  <c r="D45"/>
  <c r="D46"/>
  <c r="D47"/>
  <c r="C45"/>
  <c r="C46"/>
  <c r="C47"/>
  <c r="E145" l="1"/>
  <c r="D158"/>
  <c r="D153" s="1"/>
  <c r="C158"/>
  <c r="C153" s="1"/>
  <c r="E154"/>
  <c r="D148"/>
  <c r="D143" s="1"/>
  <c r="C148"/>
  <c r="C143" s="1"/>
  <c r="E144"/>
  <c r="E153" l="1"/>
  <c r="E149"/>
  <c r="E158"/>
  <c r="E148"/>
  <c r="E139"/>
  <c r="E143"/>
  <c r="E140"/>
  <c r="D93"/>
  <c r="C93"/>
  <c r="E91"/>
  <c r="E90"/>
  <c r="E89"/>
  <c r="C58"/>
  <c r="E54"/>
  <c r="C59"/>
  <c r="D59"/>
  <c r="C60"/>
  <c r="D60"/>
  <c r="C61"/>
  <c r="D61"/>
  <c r="C62"/>
  <c r="D62"/>
  <c r="D63" l="1"/>
  <c r="C63"/>
  <c r="E93"/>
  <c r="C83"/>
  <c r="E59"/>
  <c r="E58"/>
  <c r="D96"/>
  <c r="D94"/>
  <c r="D95"/>
  <c r="E135"/>
  <c r="C125"/>
  <c r="D125"/>
  <c r="C126"/>
  <c r="D126"/>
  <c r="C127"/>
  <c r="D127"/>
  <c r="D124"/>
  <c r="C124"/>
  <c r="D138"/>
  <c r="C138"/>
  <c r="C95"/>
  <c r="C96"/>
  <c r="C97"/>
  <c r="C94"/>
  <c r="E63" l="1"/>
  <c r="E125"/>
  <c r="C98"/>
  <c r="E138"/>
  <c r="E39"/>
  <c r="E49"/>
  <c r="E64"/>
  <c r="E74"/>
  <c r="E84"/>
  <c r="E99"/>
  <c r="E100"/>
  <c r="E109"/>
  <c r="E110"/>
  <c r="E111"/>
  <c r="E119"/>
  <c r="D69"/>
  <c r="D29" l="1"/>
  <c r="E35"/>
  <c r="E34"/>
  <c r="D114"/>
  <c r="D115"/>
  <c r="D105" s="1"/>
  <c r="D116"/>
  <c r="D106" s="1"/>
  <c r="C115"/>
  <c r="C105" s="1"/>
  <c r="C116"/>
  <c r="C114"/>
  <c r="D104"/>
  <c r="C104"/>
  <c r="D133"/>
  <c r="D128" s="1"/>
  <c r="C133"/>
  <c r="C128" s="1"/>
  <c r="D123"/>
  <c r="C123"/>
  <c r="D113"/>
  <c r="C113"/>
  <c r="C103"/>
  <c r="C117"/>
  <c r="C107" s="1"/>
  <c r="D117"/>
  <c r="D107" s="1"/>
  <c r="D97" s="1"/>
  <c r="E96" l="1"/>
  <c r="E105"/>
  <c r="E95"/>
  <c r="D98"/>
  <c r="E98" s="1"/>
  <c r="E94"/>
  <c r="E133"/>
  <c r="E114"/>
  <c r="E123"/>
  <c r="E113"/>
  <c r="E104"/>
  <c r="E103"/>
  <c r="E81"/>
  <c r="E80"/>
  <c r="E79"/>
  <c r="E44"/>
  <c r="C106"/>
  <c r="E128"/>
  <c r="D118"/>
  <c r="C118"/>
  <c r="D108"/>
  <c r="E118" l="1"/>
  <c r="E106"/>
  <c r="C108"/>
  <c r="E108" s="1"/>
  <c r="D43"/>
  <c r="D38" s="1"/>
  <c r="C43"/>
  <c r="C38" s="1"/>
  <c r="D48"/>
  <c r="C53"/>
  <c r="C48" s="1"/>
  <c r="D68"/>
  <c r="C68"/>
  <c r="D78"/>
  <c r="C78"/>
  <c r="D88"/>
  <c r="C88"/>
  <c r="D70"/>
  <c r="D30" s="1"/>
  <c r="D71"/>
  <c r="D31" s="1"/>
  <c r="D72"/>
  <c r="D32" s="1"/>
  <c r="C70"/>
  <c r="C30" s="1"/>
  <c r="C71"/>
  <c r="C31" s="1"/>
  <c r="C72"/>
  <c r="C32" s="1"/>
  <c r="C69"/>
  <c r="C29" s="1"/>
  <c r="C33" l="1"/>
  <c r="E29"/>
  <c r="E31"/>
  <c r="E30"/>
  <c r="D73"/>
  <c r="E88"/>
  <c r="E78"/>
  <c r="C73"/>
  <c r="E69"/>
  <c r="E68"/>
  <c r="E53"/>
  <c r="E43"/>
  <c r="D83"/>
  <c r="E38"/>
  <c r="D33" l="1"/>
  <c r="E73"/>
  <c r="E83"/>
  <c r="E48"/>
  <c r="G33" l="1"/>
  <c r="E33"/>
</calcChain>
</file>

<file path=xl/sharedStrings.xml><?xml version="1.0" encoding="utf-8"?>
<sst xmlns="http://schemas.openxmlformats.org/spreadsheetml/2006/main" count="229" uniqueCount="91">
  <si>
    <t>ГОДОВОЙ ОТЧЕТ</t>
  </si>
  <si>
    <t>о выполнении муниципальной программы</t>
  </si>
  <si>
    <t>Уинского муниципального округа</t>
  </si>
  <si>
    <t>Муниципальная программа</t>
  </si>
  <si>
    <t>1. Оценка достигнутых результатов, показателей.</t>
  </si>
  <si>
    <t>Наименование подпрограмм, мероприятий</t>
  </si>
  <si>
    <t>Наименование показателя</t>
  </si>
  <si>
    <t>ответственный исполнитель</t>
  </si>
  <si>
    <t>Ед.изм.</t>
  </si>
  <si>
    <t>Отчетный год</t>
  </si>
  <si>
    <t>план</t>
  </si>
  <si>
    <t>факт</t>
  </si>
  <si>
    <t>Обоснование отклонений</t>
  </si>
  <si>
    <t>от плановых значений</t>
  </si>
  <si>
    <t>2. Данные об использовании бюджетных ассигнований и иных средств на выполнение мероприятий</t>
  </si>
  <si>
    <t xml:space="preserve">Наименование муниципальной программы, подпрограммы, основного мероприятия </t>
  </si>
  <si>
    <t>Объемы и источники финансирования</t>
  </si>
  <si>
    <t>Причины неосвоения средств</t>
  </si>
  <si>
    <t>Источник финансирования</t>
  </si>
  <si>
    <t>План</t>
  </si>
  <si>
    <t>% исполнения</t>
  </si>
  <si>
    <t>Бюджет Уинского муниципального округа,  руб.</t>
  </si>
  <si>
    <t>Краевой бюджет, руб.</t>
  </si>
  <si>
    <t>Федеральный бюджет,руб.</t>
  </si>
  <si>
    <t>Внебюджетные источники, руб.</t>
  </si>
  <si>
    <t>Итого, руб.</t>
  </si>
  <si>
    <t>Федеральный бюджет, руб.</t>
  </si>
  <si>
    <t>Внебюджетные источники,  руб.</t>
  </si>
  <si>
    <t>Бюджет Уинского муниципального округа, руб.</t>
  </si>
  <si>
    <t>Мероприятие: Реализация мероприятий по организации и содержанию мест захоронения на территории Уигского муниципального округа Пермского края</t>
  </si>
  <si>
    <t>Основное мероприятие 2: "Участие в организации деятельности по накоплениею (в том числе раздельному накоплению), сбору, транспортированию, утилизации, обезврежтванию, захоронению твердых коммунальных отходов"</t>
  </si>
  <si>
    <t>Мероприятие: Реализация прочих мероприятий по накоплениею (в том числе раздельному накоплению), сбору, транспортированию, утилизации, обезврежтванию, захоронению твердых коммунальных отходов на территории Уинского муниципального округа</t>
  </si>
  <si>
    <t xml:space="preserve">Основное мероприятие 3 "Уличное освещение": </t>
  </si>
  <si>
    <t>Мероприятие: Реализация мероприятий по уличному освещению на территории  Уинского муниципального округа Пермского края</t>
  </si>
  <si>
    <t>Основное мероприятие 4: "Озеленение"</t>
  </si>
  <si>
    <t>Мероприятие: Реализация мероприятий по озеленению на территории  Уинского муниципального округа Пермского края</t>
  </si>
  <si>
    <t>Основное мероприятие 5 : "Создание и содержание объектов благоустройства"</t>
  </si>
  <si>
    <t>Мероприятие: Обеспечение деятельности (оказания услуг, выполнения работ) муниципальных учреждений</t>
  </si>
  <si>
    <t>Основное мероприятие 1: "Организация и содержание мест захоронения"</t>
  </si>
  <si>
    <t xml:space="preserve">Мероприятие: Реализация мероприятий по содержанию объектов благоустройства на территории  Уинского муниципального округа </t>
  </si>
  <si>
    <t xml:space="preserve">Мероприятие: Реализация программ формирования современной городской среды </t>
  </si>
  <si>
    <t>Мероприятие: Реализация проектов инициативного бюджетирования</t>
  </si>
  <si>
    <t>Основное мероприятие 6 : "Реализация проектов инициативного бюджетирования"</t>
  </si>
  <si>
    <t>Основное мероприятие 7 : "Поддержка муниципальных программ формирования современной городской среды"</t>
  </si>
  <si>
    <t>Основное мероприятие 8 : "Осуществление мероприятий по благоустройству Уинского муниципального округа"</t>
  </si>
  <si>
    <t>Основное мероприятие 9 : "Проведение противоэпидемиологических мероприятий"</t>
  </si>
  <si>
    <t>Мероприятия по отлову бездомных животных, их транспортировке, учету и регистрации, содержанию, лечению, кастрации (стерилизации), эфтаназии, утилизации</t>
  </si>
  <si>
    <t>Администрирование государственных полномочий по организации мероприятий при осуществлении деятельности по обращению с животными без владельцев</t>
  </si>
  <si>
    <t>Мероприятие: Снижение негативного воздействия на почвы, восстановление нарушенных земель, ликвидация несанкционированных свалок в границах Уинского муниципального округа</t>
  </si>
  <si>
    <t>Мероприятие: Реализация мероприятий, направленных на комплексное развитие сельских территорий (Благоустройство сельских территорий)</t>
  </si>
  <si>
    <t>Основное мероприятие 11 : "Поддержка муниципальных программ формирования современной городской среды (расходы не софинансируемые из федерального бюджета)</t>
  </si>
  <si>
    <t>Поддержка муниципальных программ формирования современной городской среды (расходы не софинансируемые из федерального бюджета</t>
  </si>
  <si>
    <t>Основное мероприятие 12 : "Создание и развитие пляжной инфраструктуры"</t>
  </si>
  <si>
    <t>Мероприятия по созданию и развитию пляжной инфраструктуры</t>
  </si>
  <si>
    <t>Муниципальная программа: "Благоустройство на территории Уинского муниципального округа Пермского края" на 2023-2025 годы</t>
  </si>
  <si>
    <t>Основное мероприятие «Организация и содержание мест захоронения»</t>
  </si>
  <si>
    <t>Уровень обеспеченности затрат на содержание кладбищ</t>
  </si>
  <si>
    <t>МКУ "Управление по благоустройству Уинского муниципального округа Пермского края</t>
  </si>
  <si>
    <t>%</t>
  </si>
  <si>
    <t>Основное мероприятие «Реализация прочих мероприятий по накоплению (в том числе раздельному накоплению), сбору, транспортированию, обработке, утилизации, обезвреживанию, захоронению твердых коммунальных отходов на территории Уинского муниципального округа"</t>
  </si>
  <si>
    <t>Содержание и устройство мест (площадок) накопления твердых коммунальных отходов</t>
  </si>
  <si>
    <t>Участие в ликвидации выявленных несанкционированных свалок</t>
  </si>
  <si>
    <t>ед.</t>
  </si>
  <si>
    <t>Основное мероприятие "Реализация мероприятий по уличному освещению на территории Уинского муниципального округа Пермского края"</t>
  </si>
  <si>
    <t>Количество установленных энергосберегающих ламп</t>
  </si>
  <si>
    <t>шт.</t>
  </si>
  <si>
    <t>Основное мероприятие "Реализация программ формирования современной городской среды (Благоустройство общественных территорий с. Уинское)</t>
  </si>
  <si>
    <t>Благоустройство общественных территорий с. Уинское</t>
  </si>
  <si>
    <t>Основное мероприятие "Обеспечение деятельности (оказания услуг, выполнения работ) муниципальных учреждений"</t>
  </si>
  <si>
    <t>Уровень достижения показателей Программы (от общего количества установленных Программой целевых показателей)</t>
  </si>
  <si>
    <t>МКУ "Управление по благоустройству Уинского муниципального округа Пермского края"</t>
  </si>
  <si>
    <t>не менее 90%</t>
  </si>
  <si>
    <t>Благоустройство на территории Уинского муниципального округа Пермского края на 2023-2025 годы</t>
  </si>
  <si>
    <t>Основное мероприятие "Реализация мероприятий по по озеленению на территории Уинского муниципального округа Пермского края"</t>
  </si>
  <si>
    <t>Обеспечение вырубки деревьев, подлежащих сносу</t>
  </si>
  <si>
    <t>Приобретение и посадка саженцев и рассады цветов, уход за зелеными насаждениями</t>
  </si>
  <si>
    <t>Основное мероприятие "Реализация мероприятий, направленных на комплексное развитие сельских территорий (благоустройство сельских территорий)</t>
  </si>
  <si>
    <t>Устройство уличного освещения в населенных пунктах округа</t>
  </si>
  <si>
    <t>м</t>
  </si>
  <si>
    <t>Благоустройство дворовых территорий многоквартирных домов с. Уинское</t>
  </si>
  <si>
    <t>В результате проведенных 6 конкурсных процедур не поступило ни одной заявки на участие в аукционах. По соглашению сторон заключен муниципальный контракт от 30.11.2023 № 7/23-БЛ с АНО «Приют для бездомных животных «Оскар», на 5 голов, на сумму 106 931,26 рублей.</t>
  </si>
  <si>
    <t>Оценка эффективности муниципальной программы</t>
  </si>
  <si>
    <t>Информация о внесенных ответственным исполнителем изменениях в муниципальную программу и причинах внесения изменений</t>
  </si>
  <si>
    <t>Изменения внесены в связи с уточнением финансовых средств и адресного перечня объектов благоустройства.</t>
  </si>
  <si>
    <t>1. Постановление администрации Уинского муниципального округа от 12.12.2022 № 259-01-03-481 "О внесении изменений в муниципальную программу "Благоустройство на территории Уинского муниципального округа Пермского края" на 2023-2025 годы", утвержденную постановлением  администрации Уинского муниципального округа Пермского края от 21.10.2022 № 259-01-03-430</t>
  </si>
  <si>
    <t>2. Постановление администрации Уинского муниципального округа от 01.02.2023 № 259-01-03-26 "О внесении изменений в муниципальную программу "Благоустройство на территории Уинского муниципального округа Пермского края" на 2023-2025 годы", утвержденную постановлением  администрации Уинского муниципального округа Пермского края от 21.10.2022 № 259-01-03-430</t>
  </si>
  <si>
    <t>3. Постановление администрации Уинского муниципального округа от 26.05.2023 № 259-01-03-150 "О внесении изменений в муниципальную программу "Благоустройство на территории Уинского муниципального округа Пермского края" на 2023-2025 годы", утвержденную постановлением  администрации Уинского муниципального округа Пермского края от 21.10.2022 № 259-01-03-430</t>
  </si>
  <si>
    <t>4. Постановление администрации Уинского муниципального округа от 08.09.2023 № 259-01-03-247 "О внесении изменений в муниципальную программу "Благоустройство на территории Уинского муниципального округа Пермского края" на 2023-2025 годы", утвержденную постановлением  администрации Уинского муниципального округа Пермского края от 21.10.2022 № 259-01-03-430</t>
  </si>
  <si>
    <t>4. Постановление администрации Уинского муниципального округа от 26.12.2023 № 259-01-03-365 "О внесении изменений в муниципальную программу "Благоустройство на территории Уинского муниципального округа Пермского края" на 2023-2025 годы", утвержденную постановлением  администрации Уинского муниципального округа Пермского края от 21.10.2022 № 259-01-03-430</t>
  </si>
  <si>
    <t>ФИН=(Зф/Зп)х100%=18314064,70/18420333,44=99,42%</t>
  </si>
  <si>
    <t>Ерп=Е/ФИН=100/99,42=1,005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</si>
</sst>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justify" vertical="center" wrapText="1"/>
    </xf>
    <xf numFmtId="0" fontId="2" fillId="0" borderId="0" xfId="0" applyFont="1" applyAlignment="1">
      <alignment vertical="center"/>
    </xf>
    <xf numFmtId="0" fontId="3" fillId="0" borderId="8" xfId="0" applyFont="1" applyBorder="1" applyAlignment="1">
      <alignment vertical="center" wrapText="1"/>
    </xf>
    <xf numFmtId="2" fontId="3" fillId="0" borderId="8" xfId="0" applyNumberFormat="1" applyFont="1" applyBorder="1" applyAlignment="1">
      <alignment horizontal="justify" vertical="center" wrapText="1"/>
    </xf>
    <xf numFmtId="0" fontId="4" fillId="0" borderId="8" xfId="0" applyFont="1" applyBorder="1" applyAlignment="1">
      <alignment vertical="center" wrapText="1"/>
    </xf>
    <xf numFmtId="2" fontId="4" fillId="0" borderId="8" xfId="0" applyNumberFormat="1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1" fillId="0" borderId="0" xfId="0" applyFont="1"/>
    <xf numFmtId="0" fontId="0" fillId="2" borderId="0" xfId="0" applyFill="1" applyAlignment="1">
      <alignment wrapText="1"/>
    </xf>
    <xf numFmtId="2" fontId="3" fillId="0" borderId="7" xfId="0" applyNumberFormat="1" applyFont="1" applyBorder="1" applyAlignment="1">
      <alignment horizontal="justify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/>
    <xf numFmtId="0" fontId="0" fillId="0" borderId="0" xfId="0" applyAlignment="1">
      <alignment vertical="top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6" fillId="0" borderId="8" xfId="0" applyFont="1" applyBorder="1" applyAlignment="1">
      <alignment horizontal="justify" vertical="top" wrapText="1"/>
    </xf>
    <xf numFmtId="0" fontId="0" fillId="0" borderId="0" xfId="0" applyAlignment="1">
      <alignment wrapText="1"/>
    </xf>
    <xf numFmtId="0" fontId="6" fillId="0" borderId="5" xfId="0" applyFont="1" applyBorder="1" applyAlignment="1">
      <alignment horizontal="justify" vertical="top" wrapText="1"/>
    </xf>
    <xf numFmtId="0" fontId="6" fillId="0" borderId="8" xfId="0" applyFont="1" applyBorder="1" applyAlignment="1">
      <alignment horizontal="justify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2" fontId="3" fillId="0" borderId="13" xfId="0" applyNumberFormat="1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0" fillId="2" borderId="12" xfId="0" applyFill="1" applyBorder="1" applyAlignment="1">
      <alignment wrapText="1"/>
    </xf>
    <xf numFmtId="0" fontId="3" fillId="0" borderId="12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7" fillId="0" borderId="0" xfId="0" applyFont="1"/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0" fillId="0" borderId="0" xfId="0" applyAlignment="1">
      <alignment vertical="top" wrapText="1"/>
    </xf>
    <xf numFmtId="0" fontId="3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justify" vertical="center" wrapText="1"/>
    </xf>
    <xf numFmtId="0" fontId="1" fillId="0" borderId="0" xfId="0" applyFont="1" applyAlignment="1">
      <alignment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71"/>
  <sheetViews>
    <sheetView tabSelected="1" view="pageBreakPreview" topLeftCell="A149" zoomScaleSheetLayoutView="100" workbookViewId="0">
      <selection activeCell="B163" sqref="B163"/>
    </sheetView>
  </sheetViews>
  <sheetFormatPr defaultRowHeight="15"/>
  <cols>
    <col min="1" max="1" width="35.28515625" customWidth="1"/>
    <col min="2" max="2" width="38" customWidth="1"/>
    <col min="3" max="3" width="18" customWidth="1"/>
    <col min="4" max="4" width="19.85546875" customWidth="1"/>
    <col min="5" max="5" width="15.7109375" customWidth="1"/>
    <col min="6" max="6" width="27.85546875" customWidth="1"/>
    <col min="7" max="7" width="22.28515625" customWidth="1"/>
    <col min="8" max="8" width="11.5703125" bestFit="1" customWidth="1"/>
  </cols>
  <sheetData>
    <row r="1" spans="1:8" ht="18.75">
      <c r="A1" s="44" t="s">
        <v>0</v>
      </c>
      <c r="B1" s="44"/>
      <c r="C1" s="44"/>
      <c r="D1" s="44"/>
      <c r="E1" s="44"/>
      <c r="F1" s="44"/>
      <c r="G1" s="44"/>
    </row>
    <row r="2" spans="1:8" ht="18.75">
      <c r="A2" s="44" t="s">
        <v>1</v>
      </c>
      <c r="B2" s="44"/>
      <c r="C2" s="44"/>
      <c r="D2" s="44"/>
      <c r="E2" s="44"/>
      <c r="F2" s="44"/>
      <c r="G2" s="44"/>
    </row>
    <row r="3" spans="1:8" ht="19.5" thickBot="1">
      <c r="A3" s="44" t="s">
        <v>2</v>
      </c>
      <c r="B3" s="44"/>
      <c r="C3" s="44"/>
      <c r="D3" s="44"/>
      <c r="E3" s="44"/>
      <c r="F3" s="44"/>
      <c r="G3" s="44"/>
    </row>
    <row r="4" spans="1:8" ht="16.5" thickBot="1">
      <c r="A4" s="2" t="s">
        <v>3</v>
      </c>
      <c r="B4" s="50" t="s">
        <v>72</v>
      </c>
      <c r="C4" s="51"/>
      <c r="D4" s="51"/>
      <c r="E4" s="51"/>
      <c r="F4" s="51"/>
      <c r="G4" s="16"/>
    </row>
    <row r="5" spans="1:8" ht="15.75">
      <c r="A5" s="1"/>
      <c r="C5" s="17"/>
      <c r="G5" s="16"/>
    </row>
    <row r="6" spans="1:8" ht="18.75">
      <c r="A6" s="44" t="s">
        <v>4</v>
      </c>
      <c r="B6" s="44"/>
      <c r="C6" s="44"/>
      <c r="D6" s="44"/>
      <c r="E6" s="44"/>
      <c r="F6" s="44"/>
      <c r="G6" s="44"/>
    </row>
    <row r="7" spans="1:8" ht="16.5" thickBot="1">
      <c r="A7" s="1"/>
      <c r="C7" s="17"/>
      <c r="G7" s="16"/>
    </row>
    <row r="8" spans="1:8" ht="16.5" thickBot="1">
      <c r="A8" s="45" t="s">
        <v>5</v>
      </c>
      <c r="B8" s="45" t="s">
        <v>6</v>
      </c>
      <c r="C8" s="53" t="s">
        <v>7</v>
      </c>
      <c r="D8" s="45" t="s">
        <v>8</v>
      </c>
      <c r="E8" s="47" t="s">
        <v>9</v>
      </c>
      <c r="F8" s="48"/>
      <c r="G8" s="49"/>
    </row>
    <row r="9" spans="1:8">
      <c r="A9" s="52"/>
      <c r="B9" s="52"/>
      <c r="C9" s="54"/>
      <c r="D9" s="52"/>
      <c r="E9" s="45" t="s">
        <v>10</v>
      </c>
      <c r="F9" s="45" t="s">
        <v>11</v>
      </c>
      <c r="G9" s="18" t="s">
        <v>12</v>
      </c>
    </row>
    <row r="10" spans="1:8" ht="15.75" thickBot="1">
      <c r="A10" s="46"/>
      <c r="B10" s="46"/>
      <c r="C10" s="55"/>
      <c r="D10" s="46"/>
      <c r="E10" s="46"/>
      <c r="F10" s="46"/>
      <c r="G10" s="19" t="s">
        <v>13</v>
      </c>
    </row>
    <row r="11" spans="1:8" ht="16.5" thickBot="1">
      <c r="A11" s="15">
        <v>1</v>
      </c>
      <c r="B11" s="3">
        <v>2</v>
      </c>
      <c r="C11" s="20">
        <v>3</v>
      </c>
      <c r="D11" s="3">
        <v>4</v>
      </c>
      <c r="E11" s="3">
        <v>5</v>
      </c>
      <c r="F11" s="3">
        <v>6</v>
      </c>
      <c r="G11" s="19">
        <v>7</v>
      </c>
    </row>
    <row r="12" spans="1:8" s="23" customFormat="1" ht="72.75" thickBot="1">
      <c r="A12" s="21" t="s">
        <v>55</v>
      </c>
      <c r="B12" s="21" t="s">
        <v>56</v>
      </c>
      <c r="C12" s="22" t="s">
        <v>57</v>
      </c>
      <c r="D12" s="19" t="s">
        <v>58</v>
      </c>
      <c r="E12" s="19">
        <v>100</v>
      </c>
      <c r="F12" s="19">
        <v>100</v>
      </c>
      <c r="G12" s="19"/>
      <c r="H12" s="23">
        <v>100</v>
      </c>
    </row>
    <row r="13" spans="1:8" ht="89.25" customHeight="1" thickBot="1">
      <c r="A13" s="24" t="s">
        <v>59</v>
      </c>
      <c r="B13" s="22" t="s">
        <v>60</v>
      </c>
      <c r="C13" s="22" t="s">
        <v>57</v>
      </c>
      <c r="D13" s="19" t="s">
        <v>58</v>
      </c>
      <c r="E13" s="19">
        <v>100</v>
      </c>
      <c r="F13" s="19">
        <v>100</v>
      </c>
      <c r="G13" s="25"/>
      <c r="H13" s="23">
        <v>100</v>
      </c>
    </row>
    <row r="14" spans="1:8" s="16" customFormat="1" ht="72.75" thickBot="1">
      <c r="A14" s="24"/>
      <c r="B14" s="22" t="s">
        <v>61</v>
      </c>
      <c r="C14" s="22" t="s">
        <v>57</v>
      </c>
      <c r="D14" s="19" t="s">
        <v>62</v>
      </c>
      <c r="E14" s="19">
        <v>3</v>
      </c>
      <c r="F14" s="19">
        <v>3</v>
      </c>
      <c r="G14" s="25"/>
      <c r="H14" s="23">
        <v>100</v>
      </c>
    </row>
    <row r="15" spans="1:8" s="16" customFormat="1" ht="72.75" thickBot="1">
      <c r="A15" s="24" t="s">
        <v>63</v>
      </c>
      <c r="B15" s="22" t="s">
        <v>64</v>
      </c>
      <c r="C15" s="22" t="s">
        <v>57</v>
      </c>
      <c r="D15" s="19" t="s">
        <v>65</v>
      </c>
      <c r="E15" s="19">
        <v>100</v>
      </c>
      <c r="F15" s="19">
        <v>100</v>
      </c>
      <c r="G15" s="25"/>
      <c r="H15" s="23">
        <v>100</v>
      </c>
    </row>
    <row r="16" spans="1:8" s="16" customFormat="1" ht="72.75" thickBot="1">
      <c r="A16" s="24" t="s">
        <v>73</v>
      </c>
      <c r="B16" s="22" t="s">
        <v>74</v>
      </c>
      <c r="C16" s="22" t="s">
        <v>57</v>
      </c>
      <c r="D16" s="19" t="s">
        <v>65</v>
      </c>
      <c r="E16" s="19">
        <v>5</v>
      </c>
      <c r="F16" s="19">
        <v>5</v>
      </c>
      <c r="G16" s="25"/>
      <c r="H16" s="23">
        <v>100</v>
      </c>
    </row>
    <row r="17" spans="1:8" s="16" customFormat="1" ht="72.75" thickBot="1">
      <c r="A17" s="24"/>
      <c r="B17" s="22" t="s">
        <v>75</v>
      </c>
      <c r="C17" s="22" t="s">
        <v>57</v>
      </c>
      <c r="D17" s="19" t="s">
        <v>65</v>
      </c>
      <c r="E17" s="19">
        <v>100</v>
      </c>
      <c r="F17" s="19">
        <v>100</v>
      </c>
      <c r="G17" s="25"/>
      <c r="H17" s="23">
        <v>100</v>
      </c>
    </row>
    <row r="18" spans="1:8" s="16" customFormat="1" ht="72.75" thickBot="1">
      <c r="A18" s="24" t="s">
        <v>76</v>
      </c>
      <c r="B18" s="22" t="s">
        <v>77</v>
      </c>
      <c r="C18" s="22" t="s">
        <v>57</v>
      </c>
      <c r="D18" s="19" t="s">
        <v>78</v>
      </c>
      <c r="E18" s="19">
        <v>200</v>
      </c>
      <c r="F18" s="27">
        <v>200</v>
      </c>
      <c r="G18" s="25"/>
      <c r="H18" s="23">
        <v>100</v>
      </c>
    </row>
    <row r="19" spans="1:8" s="16" customFormat="1" ht="72.75" thickBot="1">
      <c r="A19" s="24" t="s">
        <v>66</v>
      </c>
      <c r="B19" s="22" t="s">
        <v>67</v>
      </c>
      <c r="C19" s="22" t="s">
        <v>57</v>
      </c>
      <c r="D19" s="19" t="s">
        <v>62</v>
      </c>
      <c r="E19" s="19">
        <v>1</v>
      </c>
      <c r="F19" s="26">
        <v>1</v>
      </c>
      <c r="G19" s="25"/>
      <c r="H19" s="23">
        <v>100</v>
      </c>
    </row>
    <row r="20" spans="1:8" s="16" customFormat="1" ht="72.75" thickBot="1">
      <c r="A20" s="24"/>
      <c r="B20" s="22" t="s">
        <v>79</v>
      </c>
      <c r="C20" s="22" t="s">
        <v>57</v>
      </c>
      <c r="D20" s="19" t="s">
        <v>62</v>
      </c>
      <c r="E20" s="19">
        <v>1</v>
      </c>
      <c r="F20" s="26">
        <v>1</v>
      </c>
      <c r="G20" s="25"/>
      <c r="H20" s="23">
        <v>100</v>
      </c>
    </row>
    <row r="21" spans="1:8" s="16" customFormat="1" ht="72.75" thickBot="1">
      <c r="A21" s="24" t="s">
        <v>68</v>
      </c>
      <c r="B21" s="22" t="s">
        <v>69</v>
      </c>
      <c r="C21" s="22" t="s">
        <v>70</v>
      </c>
      <c r="D21" s="19" t="s">
        <v>58</v>
      </c>
      <c r="E21" s="19" t="s">
        <v>71</v>
      </c>
      <c r="F21" s="26">
        <v>100</v>
      </c>
      <c r="G21" s="25"/>
      <c r="H21" s="23">
        <v>100</v>
      </c>
    </row>
    <row r="22" spans="1:8" ht="15.75">
      <c r="A22" s="1"/>
      <c r="H22" s="23">
        <f>SUM(H12:H21)</f>
        <v>1000</v>
      </c>
    </row>
    <row r="23" spans="1:8" ht="15.75">
      <c r="A23" s="1"/>
    </row>
    <row r="24" spans="1:8" ht="18.75">
      <c r="A24" s="6" t="s">
        <v>14</v>
      </c>
    </row>
    <row r="25" spans="1:8" ht="16.5" thickBot="1">
      <c r="A25" s="1"/>
    </row>
    <row r="26" spans="1:8" ht="109.5" customHeight="1" thickBot="1">
      <c r="A26" s="45" t="s">
        <v>15</v>
      </c>
      <c r="B26" s="47" t="s">
        <v>16</v>
      </c>
      <c r="C26" s="48"/>
      <c r="D26" s="48"/>
      <c r="E26" s="49"/>
      <c r="F26" s="45" t="s">
        <v>17</v>
      </c>
    </row>
    <row r="27" spans="1:8" ht="16.5" thickBot="1">
      <c r="A27" s="46"/>
      <c r="B27" s="3" t="s">
        <v>18</v>
      </c>
      <c r="C27" s="3" t="s">
        <v>19</v>
      </c>
      <c r="D27" s="3" t="s">
        <v>11</v>
      </c>
      <c r="E27" s="3" t="s">
        <v>20</v>
      </c>
      <c r="F27" s="46"/>
    </row>
    <row r="28" spans="1:8" ht="16.5" thickBot="1">
      <c r="A28" s="4">
        <v>1</v>
      </c>
      <c r="B28" s="3">
        <v>2</v>
      </c>
      <c r="C28" s="3">
        <v>3</v>
      </c>
      <c r="D28" s="3">
        <v>4</v>
      </c>
      <c r="E28" s="3">
        <v>5</v>
      </c>
      <c r="F28" s="3">
        <v>6</v>
      </c>
    </row>
    <row r="29" spans="1:8" ht="18" customHeight="1" thickBot="1">
      <c r="A29" s="39" t="s">
        <v>54</v>
      </c>
      <c r="B29" s="7" t="s">
        <v>21</v>
      </c>
      <c r="C29" s="8">
        <f>C34+C44+C69+C79+C59+C104+C114+C124+C94+C139+C149</f>
        <v>10703638.460000001</v>
      </c>
      <c r="D29" s="8">
        <f>D34+D44+D69+D79+D59+D104+D114+D124+D94+D139+D149</f>
        <v>10703638.460000001</v>
      </c>
      <c r="E29" s="10">
        <f t="shared" ref="E29:E33" si="0">D29/C29*100</f>
        <v>100</v>
      </c>
      <c r="F29" s="5"/>
    </row>
    <row r="30" spans="1:8" ht="181.5" customHeight="1" thickBot="1">
      <c r="A30" s="40"/>
      <c r="B30" s="7" t="s">
        <v>22</v>
      </c>
      <c r="C30" s="8">
        <f t="shared" ref="C30:D33" si="1">C35+C45+C70+C80+C60+C105+C115+C125+C95+C140+C150</f>
        <v>3026587.6100000003</v>
      </c>
      <c r="D30" s="8">
        <f t="shared" si="1"/>
        <v>2920318.87</v>
      </c>
      <c r="E30" s="10">
        <f t="shared" si="0"/>
        <v>96.48882656993365</v>
      </c>
      <c r="F30" s="5" t="s">
        <v>80</v>
      </c>
    </row>
    <row r="31" spans="1:8" ht="18" customHeight="1" thickBot="1">
      <c r="A31" s="40"/>
      <c r="B31" s="7" t="s">
        <v>23</v>
      </c>
      <c r="C31" s="8">
        <f t="shared" si="1"/>
        <v>4690107.37</v>
      </c>
      <c r="D31" s="8">
        <f t="shared" si="1"/>
        <v>4690107.37</v>
      </c>
      <c r="E31" s="10">
        <f t="shared" si="0"/>
        <v>100</v>
      </c>
      <c r="F31" s="5"/>
      <c r="G31">
        <f>D33/C33*100</f>
        <v>99.423090030665577</v>
      </c>
    </row>
    <row r="32" spans="1:8" ht="18" customHeight="1" thickBot="1">
      <c r="A32" s="40"/>
      <c r="B32" s="7" t="s">
        <v>24</v>
      </c>
      <c r="C32" s="8">
        <f t="shared" si="1"/>
        <v>0</v>
      </c>
      <c r="D32" s="8">
        <f t="shared" ref="D32" si="2">D37+D47+D72+D82+D62+D107+D117+D127+D97+D142+D152</f>
        <v>0</v>
      </c>
      <c r="E32" s="10"/>
      <c r="F32" s="5"/>
    </row>
    <row r="33" spans="1:7" ht="18" customHeight="1" thickBot="1">
      <c r="A33" s="41"/>
      <c r="B33" s="7" t="s">
        <v>25</v>
      </c>
      <c r="C33" s="8">
        <f t="shared" si="1"/>
        <v>18420333.440000001</v>
      </c>
      <c r="D33" s="8">
        <f t="shared" ref="D33" si="3">D38+D48+D73+D83+D63+D108+D118+D128+D98+D143+D153</f>
        <v>18314064.699999999</v>
      </c>
      <c r="E33" s="10">
        <f t="shared" si="0"/>
        <v>99.423090030665577</v>
      </c>
      <c r="F33" s="5"/>
      <c r="G33">
        <f>D33/C33*100</f>
        <v>99.423090030665577</v>
      </c>
    </row>
    <row r="34" spans="1:7" s="12" customFormat="1" ht="33" customHeight="1" thickBot="1">
      <c r="A34" s="36" t="s">
        <v>38</v>
      </c>
      <c r="B34" s="9" t="s">
        <v>21</v>
      </c>
      <c r="C34" s="10">
        <f>C39</f>
        <v>113904.31</v>
      </c>
      <c r="D34" s="10">
        <f>D39</f>
        <v>113904.31</v>
      </c>
      <c r="E34" s="8">
        <f t="shared" ref="E34:E88" si="4">D34/C34*100</f>
        <v>100</v>
      </c>
      <c r="F34" s="11"/>
    </row>
    <row r="35" spans="1:7" s="12" customFormat="1" ht="18" customHeight="1" thickBot="1">
      <c r="A35" s="37"/>
      <c r="B35" s="9" t="s">
        <v>22</v>
      </c>
      <c r="C35" s="10">
        <f t="shared" ref="C35:D35" si="5">C40</f>
        <v>0</v>
      </c>
      <c r="D35" s="10">
        <f t="shared" si="5"/>
        <v>0</v>
      </c>
      <c r="E35" s="8" t="e">
        <f t="shared" si="4"/>
        <v>#DIV/0!</v>
      </c>
      <c r="F35" s="11"/>
    </row>
    <row r="36" spans="1:7" s="12" customFormat="1" ht="18" customHeight="1" thickBot="1">
      <c r="A36" s="37"/>
      <c r="B36" s="9" t="s">
        <v>26</v>
      </c>
      <c r="C36" s="10">
        <f t="shared" ref="C36:D36" si="6">C41</f>
        <v>0</v>
      </c>
      <c r="D36" s="10">
        <f t="shared" si="6"/>
        <v>0</v>
      </c>
      <c r="E36" s="8"/>
      <c r="F36" s="11"/>
    </row>
    <row r="37" spans="1:7" s="12" customFormat="1" ht="18" customHeight="1" thickBot="1">
      <c r="A37" s="37"/>
      <c r="B37" s="9" t="s">
        <v>27</v>
      </c>
      <c r="C37" s="10">
        <f t="shared" ref="C37:D37" si="7">C42</f>
        <v>0</v>
      </c>
      <c r="D37" s="10">
        <f t="shared" si="7"/>
        <v>0</v>
      </c>
      <c r="E37" s="8"/>
      <c r="F37" s="11"/>
    </row>
    <row r="38" spans="1:7" s="12" customFormat="1" ht="18" customHeight="1" thickBot="1">
      <c r="A38" s="38"/>
      <c r="B38" s="9" t="s">
        <v>25</v>
      </c>
      <c r="C38" s="10">
        <f t="shared" ref="C38:D38" si="8">C43</f>
        <v>113904.31</v>
      </c>
      <c r="D38" s="10">
        <f t="shared" si="8"/>
        <v>113904.31</v>
      </c>
      <c r="E38" s="8">
        <f t="shared" si="4"/>
        <v>100</v>
      </c>
      <c r="F38" s="11"/>
    </row>
    <row r="39" spans="1:7" ht="18" customHeight="1" thickBot="1">
      <c r="A39" s="39" t="s">
        <v>29</v>
      </c>
      <c r="B39" s="7" t="s">
        <v>28</v>
      </c>
      <c r="C39" s="8">
        <v>113904.31</v>
      </c>
      <c r="D39" s="8">
        <v>113904.31</v>
      </c>
      <c r="E39" s="8">
        <f t="shared" si="4"/>
        <v>100</v>
      </c>
      <c r="F39" s="45"/>
    </row>
    <row r="40" spans="1:7" ht="18" customHeight="1" thickBot="1">
      <c r="A40" s="40"/>
      <c r="B40" s="7" t="s">
        <v>22</v>
      </c>
      <c r="C40" s="8"/>
      <c r="D40" s="8"/>
      <c r="E40" s="8"/>
      <c r="F40" s="46"/>
    </row>
    <row r="41" spans="1:7" ht="18" customHeight="1" thickBot="1">
      <c r="A41" s="40"/>
      <c r="B41" s="7" t="s">
        <v>26</v>
      </c>
      <c r="C41" s="8"/>
      <c r="D41" s="8"/>
      <c r="E41" s="8"/>
      <c r="F41" s="5"/>
    </row>
    <row r="42" spans="1:7" ht="18" customHeight="1" thickBot="1">
      <c r="A42" s="40"/>
      <c r="B42" s="7" t="s">
        <v>27</v>
      </c>
      <c r="C42" s="8"/>
      <c r="D42" s="8"/>
      <c r="E42" s="8"/>
      <c r="F42" s="5"/>
    </row>
    <row r="43" spans="1:7" ht="25.5" customHeight="1" thickBot="1">
      <c r="A43" s="41"/>
      <c r="B43" s="7" t="s">
        <v>25</v>
      </c>
      <c r="C43" s="8">
        <f>SUM(C39:C42)</f>
        <v>113904.31</v>
      </c>
      <c r="D43" s="8">
        <f>SUM(D39:D42)</f>
        <v>113904.31</v>
      </c>
      <c r="E43" s="8">
        <f t="shared" si="4"/>
        <v>100</v>
      </c>
      <c r="F43" s="5"/>
    </row>
    <row r="44" spans="1:7" s="12" customFormat="1" ht="31.5" customHeight="1" thickBot="1">
      <c r="A44" s="36" t="s">
        <v>30</v>
      </c>
      <c r="B44" s="9" t="s">
        <v>21</v>
      </c>
      <c r="C44" s="10">
        <f>C49+C54</f>
        <v>733542.26</v>
      </c>
      <c r="D44" s="10">
        <f>D49+D54</f>
        <v>733542.26</v>
      </c>
      <c r="E44" s="8">
        <f t="shared" si="4"/>
        <v>100</v>
      </c>
      <c r="F44" s="11"/>
    </row>
    <row r="45" spans="1:7" s="12" customFormat="1" ht="18" customHeight="1" thickBot="1">
      <c r="A45" s="37"/>
      <c r="B45" s="9" t="s">
        <v>22</v>
      </c>
      <c r="C45" s="10">
        <f t="shared" ref="C45:D48" si="9">C50+C55</f>
        <v>38282.65</v>
      </c>
      <c r="D45" s="10">
        <f t="shared" si="9"/>
        <v>38282.65</v>
      </c>
      <c r="E45" s="8"/>
      <c r="F45" s="11"/>
    </row>
    <row r="46" spans="1:7" s="12" customFormat="1" ht="18" customHeight="1" thickBot="1">
      <c r="A46" s="37"/>
      <c r="B46" s="9" t="s">
        <v>26</v>
      </c>
      <c r="C46" s="10">
        <f t="shared" si="9"/>
        <v>0</v>
      </c>
      <c r="D46" s="10">
        <f t="shared" si="9"/>
        <v>0</v>
      </c>
      <c r="E46" s="8"/>
      <c r="F46" s="11"/>
    </row>
    <row r="47" spans="1:7" s="12" customFormat="1" ht="18" customHeight="1" thickBot="1">
      <c r="A47" s="37"/>
      <c r="B47" s="9" t="s">
        <v>27</v>
      </c>
      <c r="C47" s="10">
        <f t="shared" si="9"/>
        <v>0</v>
      </c>
      <c r="D47" s="10">
        <f t="shared" si="9"/>
        <v>0</v>
      </c>
      <c r="E47" s="8"/>
      <c r="F47" s="11"/>
    </row>
    <row r="48" spans="1:7" s="12" customFormat="1" ht="41.25" customHeight="1" thickBot="1">
      <c r="A48" s="38"/>
      <c r="B48" s="9" t="s">
        <v>25</v>
      </c>
      <c r="C48" s="10">
        <f>C53+C58</f>
        <v>771824.91</v>
      </c>
      <c r="D48" s="10">
        <f t="shared" si="9"/>
        <v>771824.91</v>
      </c>
      <c r="E48" s="8">
        <f t="shared" si="4"/>
        <v>100</v>
      </c>
      <c r="F48" s="11"/>
    </row>
    <row r="49" spans="1:6" ht="18" customHeight="1" thickBot="1">
      <c r="A49" s="39" t="s">
        <v>31</v>
      </c>
      <c r="B49" s="7" t="s">
        <v>28</v>
      </c>
      <c r="C49" s="8">
        <v>220142.26</v>
      </c>
      <c r="D49" s="8">
        <v>220142.26</v>
      </c>
      <c r="E49" s="8">
        <f t="shared" si="4"/>
        <v>100</v>
      </c>
      <c r="F49" s="5"/>
    </row>
    <row r="50" spans="1:6" ht="18" customHeight="1" thickBot="1">
      <c r="A50" s="40"/>
      <c r="B50" s="7" t="s">
        <v>22</v>
      </c>
      <c r="C50" s="8"/>
      <c r="D50" s="8"/>
      <c r="E50" s="8"/>
      <c r="F50" s="5"/>
    </row>
    <row r="51" spans="1:6" ht="18" customHeight="1" thickBot="1">
      <c r="A51" s="40"/>
      <c r="B51" s="7" t="s">
        <v>26</v>
      </c>
      <c r="C51" s="8"/>
      <c r="D51" s="8"/>
      <c r="E51" s="8"/>
      <c r="F51" s="5"/>
    </row>
    <row r="52" spans="1:6" ht="18" customHeight="1" thickBot="1">
      <c r="A52" s="40"/>
      <c r="B52" s="7" t="s">
        <v>27</v>
      </c>
      <c r="C52" s="8"/>
      <c r="D52" s="8"/>
      <c r="E52" s="8"/>
      <c r="F52" s="5"/>
    </row>
    <row r="53" spans="1:6" ht="81.75" customHeight="1" thickBot="1">
      <c r="A53" s="41"/>
      <c r="B53" s="7" t="s">
        <v>25</v>
      </c>
      <c r="C53" s="8">
        <f>SUM(C49:C52)</f>
        <v>220142.26</v>
      </c>
      <c r="D53" s="8">
        <f>SUM(D49:D52)</f>
        <v>220142.26</v>
      </c>
      <c r="E53" s="8">
        <f t="shared" si="4"/>
        <v>100</v>
      </c>
      <c r="F53" s="5"/>
    </row>
    <row r="54" spans="1:6" ht="18" customHeight="1" thickBot="1">
      <c r="A54" s="39" t="s">
        <v>48</v>
      </c>
      <c r="B54" s="7" t="s">
        <v>28</v>
      </c>
      <c r="C54" s="8">
        <v>513400</v>
      </c>
      <c r="D54" s="8">
        <v>513400</v>
      </c>
      <c r="E54" s="8">
        <f t="shared" ref="E54" si="10">D54/C54*100</f>
        <v>100</v>
      </c>
      <c r="F54" s="5"/>
    </row>
    <row r="55" spans="1:6" ht="18" customHeight="1" thickBot="1">
      <c r="A55" s="40"/>
      <c r="B55" s="7" t="s">
        <v>22</v>
      </c>
      <c r="C55" s="8">
        <v>38282.65</v>
      </c>
      <c r="D55" s="8">
        <v>38282.65</v>
      </c>
      <c r="E55" s="8"/>
      <c r="F55" s="5"/>
    </row>
    <row r="56" spans="1:6" ht="18" customHeight="1" thickBot="1">
      <c r="A56" s="40"/>
      <c r="B56" s="7" t="s">
        <v>26</v>
      </c>
      <c r="C56" s="8"/>
      <c r="D56" s="8"/>
      <c r="E56" s="8"/>
      <c r="F56" s="5"/>
    </row>
    <row r="57" spans="1:6" ht="18" customHeight="1" thickBot="1">
      <c r="A57" s="40"/>
      <c r="B57" s="7" t="s">
        <v>27</v>
      </c>
      <c r="C57" s="8"/>
      <c r="D57" s="8"/>
      <c r="E57" s="8"/>
      <c r="F57" s="5"/>
    </row>
    <row r="58" spans="1:6" ht="28.5" customHeight="1" thickBot="1">
      <c r="A58" s="41"/>
      <c r="B58" s="7" t="s">
        <v>25</v>
      </c>
      <c r="C58" s="8">
        <f>SUM(C54:C57)</f>
        <v>551682.65</v>
      </c>
      <c r="D58" s="8">
        <f>SUM(D54:D57)</f>
        <v>551682.65</v>
      </c>
      <c r="E58" s="8">
        <f t="shared" ref="E58" si="11">D58/C58*100</f>
        <v>100</v>
      </c>
      <c r="F58" s="5"/>
    </row>
    <row r="59" spans="1:6" s="12" customFormat="1" ht="30.75" customHeight="1" thickBot="1">
      <c r="A59" s="36" t="s">
        <v>32</v>
      </c>
      <c r="B59" s="9" t="s">
        <v>21</v>
      </c>
      <c r="C59" s="10">
        <f>C64</f>
        <v>2403336.2799999998</v>
      </c>
      <c r="D59" s="10">
        <f>D64</f>
        <v>2403336.2799999998</v>
      </c>
      <c r="E59" s="8">
        <f t="shared" si="4"/>
        <v>100</v>
      </c>
      <c r="F59" s="11"/>
    </row>
    <row r="60" spans="1:6" s="12" customFormat="1" ht="18" customHeight="1" thickBot="1">
      <c r="A60" s="37"/>
      <c r="B60" s="9" t="s">
        <v>22</v>
      </c>
      <c r="C60" s="10">
        <f t="shared" ref="C60:D60" si="12">C65</f>
        <v>0</v>
      </c>
      <c r="D60" s="10">
        <f t="shared" si="12"/>
        <v>0</v>
      </c>
      <c r="E60" s="8"/>
      <c r="F60" s="11"/>
    </row>
    <row r="61" spans="1:6" s="12" customFormat="1" ht="18" customHeight="1" thickBot="1">
      <c r="A61" s="37"/>
      <c r="B61" s="9" t="s">
        <v>26</v>
      </c>
      <c r="C61" s="10">
        <f t="shared" ref="C61:D61" si="13">C66</f>
        <v>0</v>
      </c>
      <c r="D61" s="10">
        <f t="shared" si="13"/>
        <v>0</v>
      </c>
      <c r="E61" s="8"/>
      <c r="F61" s="11"/>
    </row>
    <row r="62" spans="1:6" s="12" customFormat="1" ht="18" customHeight="1" thickBot="1">
      <c r="A62" s="37"/>
      <c r="B62" s="9" t="s">
        <v>27</v>
      </c>
      <c r="C62" s="10">
        <f t="shared" ref="C62:D62" si="14">C67</f>
        <v>0</v>
      </c>
      <c r="D62" s="10">
        <f t="shared" si="14"/>
        <v>0</v>
      </c>
      <c r="E62" s="8"/>
      <c r="F62" s="11"/>
    </row>
    <row r="63" spans="1:6" s="12" customFormat="1" ht="18" customHeight="1" thickBot="1">
      <c r="A63" s="38"/>
      <c r="B63" s="9" t="s">
        <v>25</v>
      </c>
      <c r="C63" s="10">
        <f>SUM(C59:C62)</f>
        <v>2403336.2799999998</v>
      </c>
      <c r="D63" s="10">
        <f>SUM(D59:D62)</f>
        <v>2403336.2799999998</v>
      </c>
      <c r="E63" s="8">
        <f t="shared" si="4"/>
        <v>100</v>
      </c>
      <c r="F63" s="11"/>
    </row>
    <row r="64" spans="1:6" ht="18" customHeight="1" thickBot="1">
      <c r="A64" s="39" t="s">
        <v>33</v>
      </c>
      <c r="B64" s="7" t="s">
        <v>28</v>
      </c>
      <c r="C64" s="8">
        <v>2403336.2799999998</v>
      </c>
      <c r="D64" s="8">
        <v>2403336.2799999998</v>
      </c>
      <c r="E64" s="8">
        <f t="shared" si="4"/>
        <v>100</v>
      </c>
      <c r="F64" s="5"/>
    </row>
    <row r="65" spans="1:6" ht="18" customHeight="1" thickBot="1">
      <c r="A65" s="40"/>
      <c r="B65" s="7" t="s">
        <v>22</v>
      </c>
      <c r="C65" s="8"/>
      <c r="D65" s="8"/>
      <c r="E65" s="8"/>
      <c r="F65" s="5"/>
    </row>
    <row r="66" spans="1:6" ht="18" customHeight="1" thickBot="1">
      <c r="A66" s="40"/>
      <c r="B66" s="7" t="s">
        <v>26</v>
      </c>
      <c r="C66" s="8"/>
      <c r="D66" s="8"/>
      <c r="E66" s="8"/>
      <c r="F66" s="5"/>
    </row>
    <row r="67" spans="1:6" ht="18" customHeight="1" thickBot="1">
      <c r="A67" s="40"/>
      <c r="B67" s="7" t="s">
        <v>27</v>
      </c>
      <c r="C67" s="8"/>
      <c r="D67" s="8"/>
      <c r="E67" s="8"/>
      <c r="F67" s="5"/>
    </row>
    <row r="68" spans="1:6" ht="18" customHeight="1" thickBot="1">
      <c r="A68" s="41"/>
      <c r="B68" s="7" t="s">
        <v>25</v>
      </c>
      <c r="C68" s="8">
        <f>SUM(C64:C67)</f>
        <v>2403336.2799999998</v>
      </c>
      <c r="D68" s="8">
        <f>SUM(D64:D67)</f>
        <v>2403336.2799999998</v>
      </c>
      <c r="E68" s="8">
        <f t="shared" si="4"/>
        <v>100</v>
      </c>
      <c r="F68" s="5"/>
    </row>
    <row r="69" spans="1:6" s="12" customFormat="1" ht="30.75" customHeight="1" thickBot="1">
      <c r="A69" s="36" t="s">
        <v>34</v>
      </c>
      <c r="B69" s="9" t="s">
        <v>21</v>
      </c>
      <c r="C69" s="10">
        <f>C74</f>
        <v>18525</v>
      </c>
      <c r="D69" s="10">
        <f>D74</f>
        <v>18525</v>
      </c>
      <c r="E69" s="8">
        <f t="shared" si="4"/>
        <v>100</v>
      </c>
      <c r="F69" s="11"/>
    </row>
    <row r="70" spans="1:6" s="12" customFormat="1" ht="18" customHeight="1" thickBot="1">
      <c r="A70" s="37"/>
      <c r="B70" s="9" t="s">
        <v>22</v>
      </c>
      <c r="C70" s="10">
        <f t="shared" ref="C70:D72" si="15">C75</f>
        <v>0</v>
      </c>
      <c r="D70" s="10">
        <f t="shared" si="15"/>
        <v>0</v>
      </c>
      <c r="E70" s="8"/>
      <c r="F70" s="11"/>
    </row>
    <row r="71" spans="1:6" s="12" customFormat="1" ht="18" customHeight="1" thickBot="1">
      <c r="A71" s="37"/>
      <c r="B71" s="9" t="s">
        <v>26</v>
      </c>
      <c r="C71" s="10">
        <f t="shared" si="15"/>
        <v>0</v>
      </c>
      <c r="D71" s="10">
        <f t="shared" si="15"/>
        <v>0</v>
      </c>
      <c r="E71" s="8"/>
      <c r="F71" s="11"/>
    </row>
    <row r="72" spans="1:6" s="12" customFormat="1" ht="18" customHeight="1" thickBot="1">
      <c r="A72" s="37"/>
      <c r="B72" s="9" t="s">
        <v>27</v>
      </c>
      <c r="C72" s="10">
        <f t="shared" si="15"/>
        <v>0</v>
      </c>
      <c r="D72" s="10">
        <f t="shared" si="15"/>
        <v>0</v>
      </c>
      <c r="E72" s="8"/>
      <c r="F72" s="11"/>
    </row>
    <row r="73" spans="1:6" s="12" customFormat="1" ht="18" customHeight="1" thickBot="1">
      <c r="A73" s="38"/>
      <c r="B73" s="9" t="s">
        <v>25</v>
      </c>
      <c r="C73" s="10">
        <f>SUM(C69:C72)</f>
        <v>18525</v>
      </c>
      <c r="D73" s="10">
        <f>SUM(D69:D72)</f>
        <v>18525</v>
      </c>
      <c r="E73" s="8">
        <f t="shared" si="4"/>
        <v>100</v>
      </c>
      <c r="F73" s="11"/>
    </row>
    <row r="74" spans="1:6" ht="18" customHeight="1" thickBot="1">
      <c r="A74" s="39" t="s">
        <v>35</v>
      </c>
      <c r="B74" s="7" t="s">
        <v>28</v>
      </c>
      <c r="C74" s="8">
        <v>18525</v>
      </c>
      <c r="D74" s="8">
        <v>18525</v>
      </c>
      <c r="E74" s="8">
        <f t="shared" si="4"/>
        <v>100</v>
      </c>
      <c r="F74" s="5"/>
    </row>
    <row r="75" spans="1:6" ht="18" customHeight="1" thickBot="1">
      <c r="A75" s="40"/>
      <c r="B75" s="7" t="s">
        <v>22</v>
      </c>
      <c r="C75" s="8"/>
      <c r="D75" s="8"/>
      <c r="E75" s="8"/>
      <c r="F75" s="5"/>
    </row>
    <row r="76" spans="1:6" ht="18" customHeight="1" thickBot="1">
      <c r="A76" s="40"/>
      <c r="B76" s="7" t="s">
        <v>26</v>
      </c>
      <c r="C76" s="8"/>
      <c r="D76" s="8"/>
      <c r="E76" s="8"/>
      <c r="F76" s="5"/>
    </row>
    <row r="77" spans="1:6" ht="18" customHeight="1" thickBot="1">
      <c r="A77" s="40"/>
      <c r="B77" s="7" t="s">
        <v>27</v>
      </c>
      <c r="C77" s="8"/>
      <c r="D77" s="8"/>
      <c r="E77" s="8"/>
      <c r="F77" s="5"/>
    </row>
    <row r="78" spans="1:6" ht="18" customHeight="1" thickBot="1">
      <c r="A78" s="41"/>
      <c r="B78" s="7" t="s">
        <v>25</v>
      </c>
      <c r="C78" s="8">
        <f>SUM(C74:C77)</f>
        <v>18525</v>
      </c>
      <c r="D78" s="8">
        <f>SUM(D74:D77)</f>
        <v>18525</v>
      </c>
      <c r="E78" s="8">
        <f t="shared" si="4"/>
        <v>100</v>
      </c>
      <c r="F78" s="5"/>
    </row>
    <row r="79" spans="1:6" s="12" customFormat="1" ht="34.5" customHeight="1" thickBot="1">
      <c r="A79" s="36" t="s">
        <v>36</v>
      </c>
      <c r="B79" s="9" t="s">
        <v>21</v>
      </c>
      <c r="C79" s="10">
        <f>C84+C89</f>
        <v>2038614.31</v>
      </c>
      <c r="D79" s="10">
        <f>D84+D89</f>
        <v>2038614.31</v>
      </c>
      <c r="E79" s="8">
        <f t="shared" si="4"/>
        <v>100</v>
      </c>
      <c r="F79" s="11"/>
    </row>
    <row r="80" spans="1:6" s="12" customFormat="1" ht="18" customHeight="1" thickBot="1">
      <c r="A80" s="37"/>
      <c r="B80" s="9" t="s">
        <v>22</v>
      </c>
      <c r="C80" s="10">
        <f t="shared" ref="C80:D80" si="16">C85+C90</f>
        <v>68875.53</v>
      </c>
      <c r="D80" s="10">
        <f t="shared" si="16"/>
        <v>68875.53</v>
      </c>
      <c r="E80" s="8">
        <f t="shared" si="4"/>
        <v>100</v>
      </c>
      <c r="F80" s="11"/>
    </row>
    <row r="81" spans="1:6" s="12" customFormat="1" ht="18" customHeight="1" thickBot="1">
      <c r="A81" s="37"/>
      <c r="B81" s="9" t="s">
        <v>26</v>
      </c>
      <c r="C81" s="10">
        <f t="shared" ref="C81:D81" si="17">C86+C91</f>
        <v>1308635.1499999999</v>
      </c>
      <c r="D81" s="10">
        <f t="shared" si="17"/>
        <v>1308635.1499999999</v>
      </c>
      <c r="E81" s="8">
        <f t="shared" si="4"/>
        <v>100</v>
      </c>
      <c r="F81" s="11"/>
    </row>
    <row r="82" spans="1:6" s="12" customFormat="1" ht="18" customHeight="1" thickBot="1">
      <c r="A82" s="37"/>
      <c r="B82" s="9" t="s">
        <v>27</v>
      </c>
      <c r="C82" s="10">
        <f t="shared" ref="C82:D82" si="18">C87+C92</f>
        <v>0</v>
      </c>
      <c r="D82" s="10">
        <f t="shared" si="18"/>
        <v>0</v>
      </c>
      <c r="E82" s="8"/>
      <c r="F82" s="11"/>
    </row>
    <row r="83" spans="1:6" s="12" customFormat="1" ht="18" customHeight="1" thickBot="1">
      <c r="A83" s="38"/>
      <c r="B83" s="9" t="s">
        <v>25</v>
      </c>
      <c r="C83" s="10">
        <f>SUM(C79:C82)</f>
        <v>3416124.9899999998</v>
      </c>
      <c r="D83" s="10">
        <f>SUM(D79:D82)</f>
        <v>3416124.9899999998</v>
      </c>
      <c r="E83" s="8">
        <f t="shared" si="4"/>
        <v>100</v>
      </c>
      <c r="F83" s="11"/>
    </row>
    <row r="84" spans="1:6" ht="18" customHeight="1" thickBot="1">
      <c r="A84" s="39" t="s">
        <v>39</v>
      </c>
      <c r="B84" s="7" t="s">
        <v>28</v>
      </c>
      <c r="C84" s="8">
        <v>1448252.59</v>
      </c>
      <c r="D84" s="8">
        <v>1448252.59</v>
      </c>
      <c r="E84" s="8">
        <f t="shared" si="4"/>
        <v>100</v>
      </c>
      <c r="F84" s="5"/>
    </row>
    <row r="85" spans="1:6" ht="18" customHeight="1" thickBot="1">
      <c r="A85" s="40"/>
      <c r="B85" s="7" t="s">
        <v>22</v>
      </c>
      <c r="C85" s="8"/>
      <c r="D85" s="8"/>
      <c r="E85" s="8"/>
      <c r="F85" s="13"/>
    </row>
    <row r="86" spans="1:6" ht="18" customHeight="1" thickBot="1">
      <c r="A86" s="40"/>
      <c r="B86" s="7" t="s">
        <v>26</v>
      </c>
      <c r="C86" s="8"/>
      <c r="D86" s="8"/>
      <c r="E86" s="8"/>
      <c r="F86" s="5"/>
    </row>
    <row r="87" spans="1:6" ht="18" customHeight="1" thickBot="1">
      <c r="A87" s="40"/>
      <c r="B87" s="7" t="s">
        <v>27</v>
      </c>
      <c r="C87" s="8"/>
      <c r="D87" s="8"/>
      <c r="E87" s="8"/>
      <c r="F87" s="5"/>
    </row>
    <row r="88" spans="1:6" ht="18" customHeight="1" thickBot="1">
      <c r="A88" s="41"/>
      <c r="B88" s="7" t="s">
        <v>25</v>
      </c>
      <c r="C88" s="8">
        <f>SUM(C84:C87)</f>
        <v>1448252.59</v>
      </c>
      <c r="D88" s="14">
        <f>SUM(D84:D87)</f>
        <v>1448252.59</v>
      </c>
      <c r="E88" s="8">
        <f t="shared" si="4"/>
        <v>100</v>
      </c>
      <c r="F88" s="5"/>
    </row>
    <row r="89" spans="1:6" ht="18" customHeight="1" thickBot="1">
      <c r="A89" s="39" t="s">
        <v>49</v>
      </c>
      <c r="B89" s="7" t="s">
        <v>28</v>
      </c>
      <c r="C89" s="8">
        <v>590361.72</v>
      </c>
      <c r="D89" s="8">
        <v>590361.72</v>
      </c>
      <c r="E89" s="8">
        <f t="shared" ref="E89:E91" si="19">D89/C89*100</f>
        <v>100</v>
      </c>
      <c r="F89" s="5"/>
    </row>
    <row r="90" spans="1:6" ht="18" customHeight="1" thickBot="1">
      <c r="A90" s="40"/>
      <c r="B90" s="7" t="s">
        <v>22</v>
      </c>
      <c r="C90" s="8">
        <v>68875.53</v>
      </c>
      <c r="D90" s="8">
        <v>68875.53</v>
      </c>
      <c r="E90" s="8">
        <f t="shared" si="19"/>
        <v>100</v>
      </c>
      <c r="F90" s="13"/>
    </row>
    <row r="91" spans="1:6" ht="18" customHeight="1" thickBot="1">
      <c r="A91" s="40"/>
      <c r="B91" s="7" t="s">
        <v>26</v>
      </c>
      <c r="C91" s="8">
        <v>1308635.1499999999</v>
      </c>
      <c r="D91" s="8">
        <v>1308635.1499999999</v>
      </c>
      <c r="E91" s="8">
        <f t="shared" si="19"/>
        <v>100</v>
      </c>
      <c r="F91" s="5"/>
    </row>
    <row r="92" spans="1:6" ht="18" customHeight="1" thickBot="1">
      <c r="A92" s="40"/>
      <c r="B92" s="7" t="s">
        <v>27</v>
      </c>
      <c r="C92" s="8"/>
      <c r="D92" s="8"/>
      <c r="E92" s="8"/>
      <c r="F92" s="5"/>
    </row>
    <row r="93" spans="1:6" ht="18" customHeight="1" thickBot="1">
      <c r="A93" s="41"/>
      <c r="B93" s="7" t="s">
        <v>25</v>
      </c>
      <c r="C93" s="8">
        <f>SUM(C89:C92)</f>
        <v>1967872.4</v>
      </c>
      <c r="D93" s="14">
        <f>SUM(D89:D92)</f>
        <v>1967872.4</v>
      </c>
      <c r="E93" s="8">
        <f t="shared" ref="E93" si="20">D93/C93*100</f>
        <v>100</v>
      </c>
      <c r="F93" s="5"/>
    </row>
    <row r="94" spans="1:6" ht="31.5" customHeight="1" thickBot="1">
      <c r="A94" s="36" t="s">
        <v>42</v>
      </c>
      <c r="B94" s="9" t="s">
        <v>21</v>
      </c>
      <c r="C94" s="10">
        <f>C99</f>
        <v>717954.8</v>
      </c>
      <c r="D94" s="10">
        <f>D99</f>
        <v>717954.8</v>
      </c>
      <c r="E94" s="8">
        <f t="shared" ref="E94:E96" si="21">D94/C94*100</f>
        <v>100</v>
      </c>
      <c r="F94" s="5"/>
    </row>
    <row r="95" spans="1:6" ht="18" customHeight="1" thickBot="1">
      <c r="A95" s="37"/>
      <c r="B95" s="9" t="s">
        <v>22</v>
      </c>
      <c r="C95" s="10">
        <f t="shared" ref="C95:D97" si="22">C100</f>
        <v>1274748.2</v>
      </c>
      <c r="D95" s="10">
        <f t="shared" si="22"/>
        <v>1274748.2</v>
      </c>
      <c r="E95" s="8">
        <f t="shared" si="21"/>
        <v>100</v>
      </c>
      <c r="F95" s="13"/>
    </row>
    <row r="96" spans="1:6" ht="18" customHeight="1" thickBot="1">
      <c r="A96" s="37"/>
      <c r="B96" s="9" t="s">
        <v>26</v>
      </c>
      <c r="C96" s="10">
        <f t="shared" si="22"/>
        <v>0</v>
      </c>
      <c r="D96" s="10">
        <f t="shared" si="22"/>
        <v>0</v>
      </c>
      <c r="E96" s="8" t="e">
        <f t="shared" si="21"/>
        <v>#DIV/0!</v>
      </c>
      <c r="F96" s="5"/>
    </row>
    <row r="97" spans="1:6" ht="18" customHeight="1" thickBot="1">
      <c r="A97" s="37"/>
      <c r="B97" s="9" t="s">
        <v>27</v>
      </c>
      <c r="C97" s="10">
        <f t="shared" si="22"/>
        <v>0</v>
      </c>
      <c r="D97" s="10">
        <f t="shared" ref="D97" si="23">D102+D107+D112</f>
        <v>0</v>
      </c>
      <c r="E97" s="8"/>
      <c r="F97" s="5"/>
    </row>
    <row r="98" spans="1:6" ht="18" customHeight="1" thickBot="1">
      <c r="A98" s="38"/>
      <c r="B98" s="9" t="s">
        <v>25</v>
      </c>
      <c r="C98" s="10">
        <f>SUM(C94:C97)</f>
        <v>1992703</v>
      </c>
      <c r="D98" s="10">
        <f>SUM(D94:D97)</f>
        <v>1992703</v>
      </c>
      <c r="E98" s="8">
        <f t="shared" ref="E98" si="24">D98/C98*100</f>
        <v>100</v>
      </c>
      <c r="F98" s="5"/>
    </row>
    <row r="99" spans="1:6" ht="18" customHeight="1" thickBot="1">
      <c r="A99" s="56" t="s">
        <v>41</v>
      </c>
      <c r="B99" s="7" t="s">
        <v>28</v>
      </c>
      <c r="C99" s="8">
        <v>717954.8</v>
      </c>
      <c r="D99" s="8">
        <v>717954.8</v>
      </c>
      <c r="E99" s="8">
        <f t="shared" ref="E99:E135" si="25">D99/C99*100</f>
        <v>100</v>
      </c>
      <c r="F99" s="5"/>
    </row>
    <row r="100" spans="1:6" ht="18" customHeight="1" thickBot="1">
      <c r="A100" s="57"/>
      <c r="B100" s="7" t="s">
        <v>22</v>
      </c>
      <c r="C100" s="8">
        <v>1274748.2</v>
      </c>
      <c r="D100" s="8">
        <v>1274748.2</v>
      </c>
      <c r="E100" s="8">
        <f t="shared" si="25"/>
        <v>100</v>
      </c>
      <c r="F100" s="13"/>
    </row>
    <row r="101" spans="1:6" ht="18" customHeight="1" thickBot="1">
      <c r="A101" s="57"/>
      <c r="B101" s="7" t="s">
        <v>26</v>
      </c>
      <c r="C101" s="8"/>
      <c r="D101" s="8"/>
      <c r="E101" s="8"/>
      <c r="F101" s="5"/>
    </row>
    <row r="102" spans="1:6" ht="18" customHeight="1" thickBot="1">
      <c r="A102" s="57"/>
      <c r="B102" s="7" t="s">
        <v>27</v>
      </c>
      <c r="C102" s="8"/>
      <c r="D102" s="8"/>
      <c r="E102" s="8"/>
      <c r="F102" s="5"/>
    </row>
    <row r="103" spans="1:6" ht="18" customHeight="1" thickBot="1">
      <c r="A103" s="58"/>
      <c r="B103" s="7" t="s">
        <v>25</v>
      </c>
      <c r="C103" s="8">
        <f>SUM(C99:C102)</f>
        <v>1992703</v>
      </c>
      <c r="D103" s="8">
        <f>SUM(D99:D102)</f>
        <v>1992703</v>
      </c>
      <c r="E103" s="8">
        <f t="shared" si="25"/>
        <v>100</v>
      </c>
      <c r="F103" s="5"/>
    </row>
    <row r="104" spans="1:6" s="12" customFormat="1" ht="35.25" customHeight="1" thickBot="1">
      <c r="A104" s="36" t="s">
        <v>43</v>
      </c>
      <c r="B104" s="9" t="s">
        <v>21</v>
      </c>
      <c r="C104" s="10">
        <f>C109</f>
        <v>395493.83</v>
      </c>
      <c r="D104" s="10">
        <f>D109</f>
        <v>395493.83</v>
      </c>
      <c r="E104" s="8">
        <f t="shared" si="25"/>
        <v>100</v>
      </c>
      <c r="F104" s="11"/>
    </row>
    <row r="105" spans="1:6" s="12" customFormat="1" ht="18" customHeight="1" thickBot="1">
      <c r="A105" s="37"/>
      <c r="B105" s="9" t="s">
        <v>22</v>
      </c>
      <c r="C105" s="10">
        <f t="shared" ref="C105" si="26">C110+C115+C120</f>
        <v>177972.22</v>
      </c>
      <c r="D105" s="10">
        <f t="shared" ref="D105" si="27">D110+D115+D120</f>
        <v>177972.22</v>
      </c>
      <c r="E105" s="8">
        <f t="shared" si="25"/>
        <v>100</v>
      </c>
      <c r="F105" s="11"/>
    </row>
    <row r="106" spans="1:6" s="12" customFormat="1" ht="18" customHeight="1" thickBot="1">
      <c r="A106" s="37"/>
      <c r="B106" s="9" t="s">
        <v>26</v>
      </c>
      <c r="C106" s="10">
        <f t="shared" ref="C106" si="28">C111+C116+C121</f>
        <v>3381472.22</v>
      </c>
      <c r="D106" s="10">
        <f t="shared" ref="D106" si="29">D111+D116+D121</f>
        <v>3381472.22</v>
      </c>
      <c r="E106" s="8">
        <f t="shared" si="25"/>
        <v>100</v>
      </c>
      <c r="F106" s="11"/>
    </row>
    <row r="107" spans="1:6" s="12" customFormat="1" ht="18" customHeight="1" thickBot="1">
      <c r="A107" s="37"/>
      <c r="B107" s="9" t="s">
        <v>27</v>
      </c>
      <c r="C107" s="10">
        <f t="shared" ref="C107" si="30">C112+C117+C122</f>
        <v>0</v>
      </c>
      <c r="D107" s="10">
        <f t="shared" ref="D107" si="31">D112+D117+D122</f>
        <v>0</v>
      </c>
      <c r="E107" s="8"/>
      <c r="F107" s="11"/>
    </row>
    <row r="108" spans="1:6" s="12" customFormat="1" ht="18" customHeight="1" thickBot="1">
      <c r="A108" s="38"/>
      <c r="B108" s="9" t="s">
        <v>25</v>
      </c>
      <c r="C108" s="10">
        <f>SUM(C104:C107)</f>
        <v>3954938.2700000005</v>
      </c>
      <c r="D108" s="10">
        <f>SUM(D104:D107)</f>
        <v>3954938.2700000005</v>
      </c>
      <c r="E108" s="8">
        <f t="shared" si="25"/>
        <v>100</v>
      </c>
      <c r="F108" s="11"/>
    </row>
    <row r="109" spans="1:6" ht="18" customHeight="1" thickBot="1">
      <c r="A109" s="39" t="s">
        <v>40</v>
      </c>
      <c r="B109" s="7" t="s">
        <v>28</v>
      </c>
      <c r="C109" s="8">
        <v>395493.83</v>
      </c>
      <c r="D109" s="8">
        <v>395493.83</v>
      </c>
      <c r="E109" s="8">
        <f t="shared" si="25"/>
        <v>100</v>
      </c>
      <c r="F109" s="5"/>
    </row>
    <row r="110" spans="1:6" ht="18" customHeight="1" thickBot="1">
      <c r="A110" s="40"/>
      <c r="B110" s="7" t="s">
        <v>22</v>
      </c>
      <c r="C110" s="8">
        <v>177972.22</v>
      </c>
      <c r="D110" s="8">
        <v>177972.22</v>
      </c>
      <c r="E110" s="8">
        <f t="shared" si="25"/>
        <v>100</v>
      </c>
      <c r="F110" s="13"/>
    </row>
    <row r="111" spans="1:6" ht="18" customHeight="1" thickBot="1">
      <c r="A111" s="40"/>
      <c r="B111" s="7" t="s">
        <v>26</v>
      </c>
      <c r="C111" s="8">
        <v>3381472.22</v>
      </c>
      <c r="D111" s="8">
        <v>3381472.22</v>
      </c>
      <c r="E111" s="8">
        <f t="shared" si="25"/>
        <v>100</v>
      </c>
      <c r="F111" s="5"/>
    </row>
    <row r="112" spans="1:6" ht="18" customHeight="1" thickBot="1">
      <c r="A112" s="40"/>
      <c r="B112" s="7" t="s">
        <v>27</v>
      </c>
      <c r="C112" s="8"/>
      <c r="D112" s="8"/>
      <c r="E112" s="8"/>
      <c r="F112" s="5"/>
    </row>
    <row r="113" spans="1:6" ht="18" customHeight="1" thickBot="1">
      <c r="A113" s="41"/>
      <c r="B113" s="7" t="s">
        <v>25</v>
      </c>
      <c r="C113" s="8">
        <f>SUM(C109:C112)</f>
        <v>3954938.2700000005</v>
      </c>
      <c r="D113" s="8">
        <f>SUM(D109:D112)</f>
        <v>3954938.2700000005</v>
      </c>
      <c r="E113" s="8">
        <f t="shared" si="25"/>
        <v>100</v>
      </c>
      <c r="F113" s="5"/>
    </row>
    <row r="114" spans="1:6" s="12" customFormat="1" ht="36" customHeight="1" thickBot="1">
      <c r="A114" s="36" t="s">
        <v>44</v>
      </c>
      <c r="B114" s="9" t="s">
        <v>21</v>
      </c>
      <c r="C114" s="10">
        <f>C119</f>
        <v>4050446.59</v>
      </c>
      <c r="D114" s="10">
        <f>D119</f>
        <v>4050446.59</v>
      </c>
      <c r="E114" s="8">
        <f t="shared" si="25"/>
        <v>100</v>
      </c>
      <c r="F114" s="11"/>
    </row>
    <row r="115" spans="1:6" s="12" customFormat="1" ht="18" customHeight="1" thickBot="1">
      <c r="A115" s="37"/>
      <c r="B115" s="9" t="s">
        <v>22</v>
      </c>
      <c r="C115" s="10">
        <f t="shared" ref="C115:D116" si="32">C120</f>
        <v>0</v>
      </c>
      <c r="D115" s="10">
        <f t="shared" si="32"/>
        <v>0</v>
      </c>
      <c r="E115" s="8"/>
      <c r="F115" s="11"/>
    </row>
    <row r="116" spans="1:6" s="12" customFormat="1" ht="18" customHeight="1" thickBot="1">
      <c r="A116" s="37"/>
      <c r="B116" s="9" t="s">
        <v>26</v>
      </c>
      <c r="C116" s="10">
        <f t="shared" si="32"/>
        <v>0</v>
      </c>
      <c r="D116" s="10">
        <f t="shared" si="32"/>
        <v>0</v>
      </c>
      <c r="E116" s="8"/>
      <c r="F116" s="11"/>
    </row>
    <row r="117" spans="1:6" s="12" customFormat="1" ht="18" customHeight="1" thickBot="1">
      <c r="A117" s="37"/>
      <c r="B117" s="9" t="s">
        <v>27</v>
      </c>
      <c r="C117" s="10">
        <f t="shared" ref="C117:D117" si="33">C122+C127+C132</f>
        <v>0</v>
      </c>
      <c r="D117" s="10">
        <f t="shared" si="33"/>
        <v>0</v>
      </c>
      <c r="E117" s="8"/>
      <c r="F117" s="11"/>
    </row>
    <row r="118" spans="1:6" s="12" customFormat="1" ht="18" customHeight="1" thickBot="1">
      <c r="A118" s="38"/>
      <c r="B118" s="9" t="s">
        <v>25</v>
      </c>
      <c r="C118" s="10">
        <f>SUM(C114:C117)</f>
        <v>4050446.59</v>
      </c>
      <c r="D118" s="10">
        <f>SUM(D114:D117)</f>
        <v>4050446.59</v>
      </c>
      <c r="E118" s="8">
        <f t="shared" si="25"/>
        <v>100</v>
      </c>
      <c r="F118" s="11"/>
    </row>
    <row r="119" spans="1:6" ht="18" customHeight="1" thickBot="1">
      <c r="A119" s="39" t="s">
        <v>37</v>
      </c>
      <c r="B119" s="7" t="s">
        <v>28</v>
      </c>
      <c r="C119" s="8">
        <v>4050446.59</v>
      </c>
      <c r="D119" s="8">
        <v>4050446.59</v>
      </c>
      <c r="E119" s="8">
        <f t="shared" si="25"/>
        <v>100</v>
      </c>
      <c r="F119" s="5"/>
    </row>
    <row r="120" spans="1:6" ht="18" customHeight="1" thickBot="1">
      <c r="A120" s="40"/>
      <c r="B120" s="7" t="s">
        <v>22</v>
      </c>
      <c r="C120" s="8"/>
      <c r="D120" s="8"/>
      <c r="E120" s="8"/>
      <c r="F120" s="13"/>
    </row>
    <row r="121" spans="1:6" ht="18" customHeight="1" thickBot="1">
      <c r="A121" s="40"/>
      <c r="B121" s="7" t="s">
        <v>26</v>
      </c>
      <c r="C121" s="8"/>
      <c r="D121" s="8"/>
      <c r="E121" s="8"/>
      <c r="F121" s="5"/>
    </row>
    <row r="122" spans="1:6" ht="18" customHeight="1" thickBot="1">
      <c r="A122" s="40"/>
      <c r="B122" s="7" t="s">
        <v>27</v>
      </c>
      <c r="C122" s="8"/>
      <c r="D122" s="8"/>
      <c r="E122" s="8"/>
      <c r="F122" s="5"/>
    </row>
    <row r="123" spans="1:6" ht="18" customHeight="1" thickBot="1">
      <c r="A123" s="41"/>
      <c r="B123" s="7" t="s">
        <v>25</v>
      </c>
      <c r="C123" s="8">
        <f>SUM(C119:C122)</f>
        <v>4050446.59</v>
      </c>
      <c r="D123" s="8">
        <f>SUM(D119:D122)</f>
        <v>4050446.59</v>
      </c>
      <c r="E123" s="8">
        <f t="shared" si="25"/>
        <v>100</v>
      </c>
      <c r="F123" s="5"/>
    </row>
    <row r="124" spans="1:6" s="12" customFormat="1" ht="31.5" customHeight="1" thickBot="1">
      <c r="A124" s="36" t="s">
        <v>45</v>
      </c>
      <c r="B124" s="9" t="s">
        <v>21</v>
      </c>
      <c r="C124" s="10">
        <f>C129+C134</f>
        <v>0</v>
      </c>
      <c r="D124" s="10">
        <f>D129+D134</f>
        <v>0</v>
      </c>
      <c r="E124" s="8"/>
      <c r="F124" s="11"/>
    </row>
    <row r="125" spans="1:6" s="12" customFormat="1" ht="18" customHeight="1" thickBot="1">
      <c r="A125" s="37"/>
      <c r="B125" s="9" t="s">
        <v>22</v>
      </c>
      <c r="C125" s="10">
        <f t="shared" ref="C125:D125" si="34">C130+C135</f>
        <v>219300</v>
      </c>
      <c r="D125" s="10">
        <f t="shared" si="34"/>
        <v>113031.26</v>
      </c>
      <c r="E125" s="8">
        <f t="shared" si="25"/>
        <v>51.541842225262194</v>
      </c>
      <c r="F125" s="11"/>
    </row>
    <row r="126" spans="1:6" s="12" customFormat="1" ht="18" customHeight="1" thickBot="1">
      <c r="A126" s="37"/>
      <c r="B126" s="9" t="s">
        <v>26</v>
      </c>
      <c r="C126" s="10">
        <f t="shared" ref="C126:D126" si="35">C131+C136</f>
        <v>0</v>
      </c>
      <c r="D126" s="10">
        <f t="shared" si="35"/>
        <v>0</v>
      </c>
      <c r="E126" s="8"/>
      <c r="F126" s="11"/>
    </row>
    <row r="127" spans="1:6" s="12" customFormat="1" ht="18" customHeight="1" thickBot="1">
      <c r="A127" s="37"/>
      <c r="B127" s="9" t="s">
        <v>27</v>
      </c>
      <c r="C127" s="10">
        <f t="shared" ref="C127:D127" si="36">C132+C137</f>
        <v>0</v>
      </c>
      <c r="D127" s="10">
        <f t="shared" si="36"/>
        <v>0</v>
      </c>
      <c r="E127" s="8"/>
      <c r="F127" s="11"/>
    </row>
    <row r="128" spans="1:6" s="12" customFormat="1" ht="18" customHeight="1" thickBot="1">
      <c r="A128" s="38"/>
      <c r="B128" s="9" t="s">
        <v>25</v>
      </c>
      <c r="C128" s="10">
        <f t="shared" ref="C128:D128" si="37">C133+C138</f>
        <v>219300</v>
      </c>
      <c r="D128" s="10">
        <f t="shared" si="37"/>
        <v>113031.26</v>
      </c>
      <c r="E128" s="8">
        <f t="shared" si="25"/>
        <v>51.541842225262194</v>
      </c>
      <c r="F128" s="33"/>
    </row>
    <row r="129" spans="1:6" ht="18" customHeight="1" thickBot="1">
      <c r="A129" s="39" t="s">
        <v>46</v>
      </c>
      <c r="B129" s="7" t="s">
        <v>28</v>
      </c>
      <c r="C129" s="8"/>
      <c r="D129" s="8"/>
      <c r="E129" s="28"/>
      <c r="F129" s="43" t="s">
        <v>80</v>
      </c>
    </row>
    <row r="130" spans="1:6" ht="18" customHeight="1" thickBot="1">
      <c r="A130" s="40"/>
      <c r="B130" s="7" t="s">
        <v>22</v>
      </c>
      <c r="C130" s="8">
        <v>213200</v>
      </c>
      <c r="D130" s="8">
        <v>106931.26</v>
      </c>
      <c r="E130" s="28">
        <f t="shared" si="25"/>
        <v>50.155375234521571</v>
      </c>
      <c r="F130" s="43"/>
    </row>
    <row r="131" spans="1:6" ht="18" customHeight="1" thickBot="1">
      <c r="A131" s="40"/>
      <c r="B131" s="7" t="s">
        <v>26</v>
      </c>
      <c r="C131" s="8"/>
      <c r="D131" s="8"/>
      <c r="E131" s="28"/>
      <c r="F131" s="43"/>
    </row>
    <row r="132" spans="1:6" ht="18" customHeight="1" thickBot="1">
      <c r="A132" s="40"/>
      <c r="B132" s="7" t="s">
        <v>27</v>
      </c>
      <c r="C132" s="8"/>
      <c r="D132" s="8"/>
      <c r="E132" s="28"/>
      <c r="F132" s="43"/>
    </row>
    <row r="133" spans="1:6" ht="110.25" customHeight="1" thickBot="1">
      <c r="A133" s="41"/>
      <c r="B133" s="7" t="s">
        <v>25</v>
      </c>
      <c r="C133" s="8">
        <f>SUM(C129:C132)</f>
        <v>213200</v>
      </c>
      <c r="D133" s="8">
        <f>SUM(D129:D132)</f>
        <v>106931.26</v>
      </c>
      <c r="E133" s="28">
        <f t="shared" si="25"/>
        <v>50.155375234521571</v>
      </c>
      <c r="F133" s="43"/>
    </row>
    <row r="134" spans="1:6" ht="18" customHeight="1" thickBot="1">
      <c r="A134" s="39" t="s">
        <v>47</v>
      </c>
      <c r="B134" s="7" t="s">
        <v>28</v>
      </c>
      <c r="C134" s="8"/>
      <c r="D134" s="8"/>
      <c r="E134" s="8"/>
      <c r="F134" s="29"/>
    </row>
    <row r="135" spans="1:6" ht="18" customHeight="1" thickBot="1">
      <c r="A135" s="40"/>
      <c r="B135" s="7" t="s">
        <v>22</v>
      </c>
      <c r="C135" s="8">
        <v>6100</v>
      </c>
      <c r="D135" s="8">
        <v>6100</v>
      </c>
      <c r="E135" s="28">
        <f t="shared" si="25"/>
        <v>100</v>
      </c>
      <c r="F135" s="30"/>
    </row>
    <row r="136" spans="1:6" ht="18" customHeight="1" thickBot="1">
      <c r="A136" s="40"/>
      <c r="B136" s="7" t="s">
        <v>26</v>
      </c>
      <c r="C136" s="8"/>
      <c r="D136" s="8"/>
      <c r="E136" s="28"/>
      <c r="F136" s="31"/>
    </row>
    <row r="137" spans="1:6" ht="18" customHeight="1" thickBot="1">
      <c r="A137" s="40"/>
      <c r="B137" s="7" t="s">
        <v>27</v>
      </c>
      <c r="C137" s="8"/>
      <c r="D137" s="8"/>
      <c r="E137" s="8"/>
      <c r="F137" s="5"/>
    </row>
    <row r="138" spans="1:6" ht="30" customHeight="1" thickBot="1">
      <c r="A138" s="41"/>
      <c r="B138" s="7" t="s">
        <v>25</v>
      </c>
      <c r="C138" s="8">
        <f>SUM(C134:C137)</f>
        <v>6100</v>
      </c>
      <c r="D138" s="8">
        <f>SUM(D134:D137)</f>
        <v>6100</v>
      </c>
      <c r="E138" s="8">
        <f t="shared" ref="E138" si="38">D138/C138*100</f>
        <v>100</v>
      </c>
      <c r="F138" s="5"/>
    </row>
    <row r="139" spans="1:6" s="12" customFormat="1" ht="32.25" customHeight="1" thickBot="1">
      <c r="A139" s="36" t="s">
        <v>50</v>
      </c>
      <c r="B139" s="9" t="s">
        <v>21</v>
      </c>
      <c r="C139" s="10">
        <f>C144</f>
        <v>138601</v>
      </c>
      <c r="D139" s="10">
        <f>D144</f>
        <v>138601</v>
      </c>
      <c r="E139" s="8">
        <f t="shared" ref="E139:E145" si="39">D139/C139*100</f>
        <v>100</v>
      </c>
      <c r="F139" s="11"/>
    </row>
    <row r="140" spans="1:6" s="12" customFormat="1" ht="18" customHeight="1" thickBot="1">
      <c r="A140" s="37"/>
      <c r="B140" s="9" t="s">
        <v>22</v>
      </c>
      <c r="C140" s="10">
        <f t="shared" ref="C140:D143" si="40">C145</f>
        <v>1247409.01</v>
      </c>
      <c r="D140" s="10">
        <f t="shared" si="40"/>
        <v>1247409.01</v>
      </c>
      <c r="E140" s="8">
        <f t="shared" si="39"/>
        <v>100</v>
      </c>
      <c r="F140" s="11"/>
    </row>
    <row r="141" spans="1:6" s="12" customFormat="1" ht="18" customHeight="1" thickBot="1">
      <c r="A141" s="37"/>
      <c r="B141" s="9" t="s">
        <v>26</v>
      </c>
      <c r="C141" s="10">
        <f t="shared" si="40"/>
        <v>0</v>
      </c>
      <c r="D141" s="10">
        <f t="shared" si="40"/>
        <v>0</v>
      </c>
      <c r="E141" s="8"/>
      <c r="F141" s="11"/>
    </row>
    <row r="142" spans="1:6" s="12" customFormat="1" ht="18" customHeight="1" thickBot="1">
      <c r="A142" s="37"/>
      <c r="B142" s="9" t="s">
        <v>27</v>
      </c>
      <c r="C142" s="10">
        <f t="shared" si="40"/>
        <v>0</v>
      </c>
      <c r="D142" s="10">
        <f t="shared" si="40"/>
        <v>0</v>
      </c>
      <c r="E142" s="8"/>
      <c r="F142" s="11"/>
    </row>
    <row r="143" spans="1:6" s="12" customFormat="1" ht="18" customHeight="1" thickBot="1">
      <c r="A143" s="38"/>
      <c r="B143" s="9" t="s">
        <v>25</v>
      </c>
      <c r="C143" s="10">
        <f t="shared" si="40"/>
        <v>1386010.01</v>
      </c>
      <c r="D143" s="10">
        <f t="shared" si="40"/>
        <v>1386010.01</v>
      </c>
      <c r="E143" s="8">
        <f t="shared" si="39"/>
        <v>100</v>
      </c>
      <c r="F143" s="11"/>
    </row>
    <row r="144" spans="1:6" ht="18" customHeight="1" thickBot="1">
      <c r="A144" s="39" t="s">
        <v>51</v>
      </c>
      <c r="B144" s="7" t="s">
        <v>28</v>
      </c>
      <c r="C144" s="8">
        <v>138601</v>
      </c>
      <c r="D144" s="8">
        <v>138601</v>
      </c>
      <c r="E144" s="8">
        <f t="shared" si="39"/>
        <v>100</v>
      </c>
      <c r="F144" s="29"/>
    </row>
    <row r="145" spans="1:6" ht="18" customHeight="1" thickBot="1">
      <c r="A145" s="40"/>
      <c r="B145" s="7" t="s">
        <v>22</v>
      </c>
      <c r="C145" s="8">
        <v>1247409.01</v>
      </c>
      <c r="D145" s="8">
        <v>1247409.01</v>
      </c>
      <c r="E145" s="28">
        <f t="shared" si="39"/>
        <v>100</v>
      </c>
      <c r="F145" s="30"/>
    </row>
    <row r="146" spans="1:6" ht="18" customHeight="1" thickBot="1">
      <c r="A146" s="40"/>
      <c r="B146" s="7" t="s">
        <v>26</v>
      </c>
      <c r="C146" s="8"/>
      <c r="D146" s="8"/>
      <c r="E146" s="28"/>
      <c r="F146" s="31"/>
    </row>
    <row r="147" spans="1:6" ht="18" customHeight="1" thickBot="1">
      <c r="A147" s="40"/>
      <c r="B147" s="7" t="s">
        <v>27</v>
      </c>
      <c r="C147" s="8"/>
      <c r="D147" s="8"/>
      <c r="E147" s="28"/>
      <c r="F147" s="31"/>
    </row>
    <row r="148" spans="1:6" ht="18" customHeight="1" thickBot="1">
      <c r="A148" s="41"/>
      <c r="B148" s="7" t="s">
        <v>25</v>
      </c>
      <c r="C148" s="8">
        <f>SUM(C144:C147)</f>
        <v>1386010.01</v>
      </c>
      <c r="D148" s="8">
        <f>SUM(D144:D147)</f>
        <v>1386010.01</v>
      </c>
      <c r="E148" s="28">
        <f t="shared" ref="E148:E154" si="41">D148/C148*100</f>
        <v>100</v>
      </c>
      <c r="F148" s="31"/>
    </row>
    <row r="149" spans="1:6" s="12" customFormat="1" ht="18" customHeight="1" thickBot="1">
      <c r="A149" s="36" t="s">
        <v>52</v>
      </c>
      <c r="B149" s="9" t="s">
        <v>21</v>
      </c>
      <c r="C149" s="10">
        <f>C154</f>
        <v>93220.08</v>
      </c>
      <c r="D149" s="10">
        <f>D154</f>
        <v>93220.08</v>
      </c>
      <c r="E149" s="28">
        <f t="shared" si="41"/>
        <v>100</v>
      </c>
      <c r="F149" s="32"/>
    </row>
    <row r="150" spans="1:6" s="12" customFormat="1" ht="18" customHeight="1" thickBot="1">
      <c r="A150" s="37"/>
      <c r="B150" s="9" t="s">
        <v>22</v>
      </c>
      <c r="C150" s="10">
        <f t="shared" ref="C150:D152" si="42">C155</f>
        <v>0</v>
      </c>
      <c r="D150" s="10">
        <f t="shared" si="42"/>
        <v>0</v>
      </c>
      <c r="E150" s="28"/>
      <c r="F150" s="32"/>
    </row>
    <row r="151" spans="1:6" s="12" customFormat="1" ht="18" customHeight="1" thickBot="1">
      <c r="A151" s="37"/>
      <c r="B151" s="9" t="s">
        <v>26</v>
      </c>
      <c r="C151" s="10">
        <f t="shared" si="42"/>
        <v>0</v>
      </c>
      <c r="D151" s="10">
        <f t="shared" si="42"/>
        <v>0</v>
      </c>
      <c r="E151" s="28"/>
      <c r="F151" s="32"/>
    </row>
    <row r="152" spans="1:6" s="12" customFormat="1" ht="18" customHeight="1" thickBot="1">
      <c r="A152" s="37"/>
      <c r="B152" s="9" t="s">
        <v>27</v>
      </c>
      <c r="C152" s="10">
        <f t="shared" si="42"/>
        <v>0</v>
      </c>
      <c r="D152" s="10">
        <f t="shared" si="42"/>
        <v>0</v>
      </c>
      <c r="E152" s="28"/>
      <c r="F152" s="32"/>
    </row>
    <row r="153" spans="1:6" s="12" customFormat="1" ht="18" customHeight="1" thickBot="1">
      <c r="A153" s="38"/>
      <c r="B153" s="9" t="s">
        <v>25</v>
      </c>
      <c r="C153" s="10">
        <f>C158</f>
        <v>93220.08</v>
      </c>
      <c r="D153" s="10">
        <f>D158</f>
        <v>93220.08</v>
      </c>
      <c r="E153" s="28">
        <f t="shared" si="41"/>
        <v>100</v>
      </c>
      <c r="F153" s="32"/>
    </row>
    <row r="154" spans="1:6" ht="18" customHeight="1" thickBot="1">
      <c r="A154" s="39" t="s">
        <v>53</v>
      </c>
      <c r="B154" s="7" t="s">
        <v>28</v>
      </c>
      <c r="C154" s="8">
        <v>93220.08</v>
      </c>
      <c r="D154" s="8">
        <v>93220.08</v>
      </c>
      <c r="E154" s="28">
        <f t="shared" si="41"/>
        <v>100</v>
      </c>
      <c r="F154" s="31"/>
    </row>
    <row r="155" spans="1:6" ht="18" customHeight="1" thickBot="1">
      <c r="A155" s="40"/>
      <c r="B155" s="7" t="s">
        <v>22</v>
      </c>
      <c r="C155" s="8"/>
      <c r="D155" s="8"/>
      <c r="E155" s="28"/>
      <c r="F155" s="30"/>
    </row>
    <row r="156" spans="1:6" ht="18" customHeight="1" thickBot="1">
      <c r="A156" s="40"/>
      <c r="B156" s="7" t="s">
        <v>26</v>
      </c>
      <c r="C156" s="8"/>
      <c r="D156" s="8"/>
      <c r="E156" s="28"/>
      <c r="F156" s="31"/>
    </row>
    <row r="157" spans="1:6" ht="18" customHeight="1" thickBot="1">
      <c r="A157" s="40"/>
      <c r="B157" s="7" t="s">
        <v>27</v>
      </c>
      <c r="C157" s="8"/>
      <c r="D157" s="8"/>
      <c r="E157" s="28"/>
      <c r="F157" s="31"/>
    </row>
    <row r="158" spans="1:6" ht="18" customHeight="1" thickBot="1">
      <c r="A158" s="41"/>
      <c r="B158" s="7" t="s">
        <v>25</v>
      </c>
      <c r="C158" s="8">
        <f>SUM(C154:C157)</f>
        <v>93220.08</v>
      </c>
      <c r="D158" s="8">
        <f>SUM(D154:D157)</f>
        <v>93220.08</v>
      </c>
      <c r="E158" s="8">
        <f t="shared" ref="E158" si="43">D158/C158*100</f>
        <v>100</v>
      </c>
      <c r="F158" s="5"/>
    </row>
    <row r="160" spans="1:6" ht="15.75">
      <c r="A160" s="12" t="s">
        <v>81</v>
      </c>
      <c r="F160" s="34"/>
    </row>
    <row r="161" spans="1:7">
      <c r="A161" t="s">
        <v>89</v>
      </c>
    </row>
    <row r="162" spans="1:7">
      <c r="A162" s="35" t="s">
        <v>90</v>
      </c>
    </row>
    <row r="164" spans="1:7">
      <c r="A164" s="12" t="s">
        <v>82</v>
      </c>
    </row>
    <row r="165" spans="1:7" ht="46.5" customHeight="1">
      <c r="A165" s="42" t="s">
        <v>84</v>
      </c>
      <c r="B165" s="42"/>
      <c r="C165" s="42"/>
      <c r="D165" s="42"/>
      <c r="E165" s="42"/>
      <c r="F165" s="42"/>
      <c r="G165" s="42"/>
    </row>
    <row r="166" spans="1:7" ht="46.5" customHeight="1">
      <c r="A166" s="42" t="s">
        <v>85</v>
      </c>
      <c r="B166" s="42"/>
      <c r="C166" s="42"/>
      <c r="D166" s="42"/>
      <c r="E166" s="42"/>
      <c r="F166" s="42"/>
      <c r="G166" s="42"/>
    </row>
    <row r="167" spans="1:7" ht="46.5" customHeight="1">
      <c r="A167" s="42" t="s">
        <v>86</v>
      </c>
      <c r="B167" s="42"/>
      <c r="C167" s="42"/>
      <c r="D167" s="42"/>
      <c r="E167" s="42"/>
      <c r="F167" s="42"/>
      <c r="G167" s="42"/>
    </row>
    <row r="168" spans="1:7" ht="47.25" customHeight="1">
      <c r="A168" s="42" t="s">
        <v>87</v>
      </c>
      <c r="B168" s="42"/>
      <c r="C168" s="42"/>
      <c r="D168" s="42"/>
      <c r="E168" s="42"/>
      <c r="F168" s="42"/>
      <c r="G168" s="42"/>
    </row>
    <row r="169" spans="1:7" ht="44.25" customHeight="1">
      <c r="A169" s="42" t="s">
        <v>88</v>
      </c>
      <c r="B169" s="42"/>
      <c r="C169" s="42"/>
      <c r="D169" s="42"/>
      <c r="E169" s="42"/>
      <c r="F169" s="42"/>
      <c r="G169" s="42"/>
    </row>
    <row r="170" spans="1:7" ht="19.5" customHeight="1">
      <c r="A170" s="12" t="s">
        <v>83</v>
      </c>
    </row>
    <row r="171" spans="1:7">
      <c r="C171" s="17"/>
      <c r="G171" s="16"/>
    </row>
  </sheetData>
  <mergeCells count="48">
    <mergeCell ref="A119:A123"/>
    <mergeCell ref="A124:A128"/>
    <mergeCell ref="D8:D10"/>
    <mergeCell ref="E8:G8"/>
    <mergeCell ref="E9:E10"/>
    <mergeCell ref="F9:F10"/>
    <mergeCell ref="A114:A118"/>
    <mergeCell ref="A99:A103"/>
    <mergeCell ref="A104:A108"/>
    <mergeCell ref="A109:A113"/>
    <mergeCell ref="A54:A58"/>
    <mergeCell ref="A89:A93"/>
    <mergeCell ref="A94:A98"/>
    <mergeCell ref="A39:A43"/>
    <mergeCell ref="A69:A73"/>
    <mergeCell ref="A74:A78"/>
    <mergeCell ref="A1:G1"/>
    <mergeCell ref="A2:G2"/>
    <mergeCell ref="A3:G3"/>
    <mergeCell ref="A44:A48"/>
    <mergeCell ref="A49:A53"/>
    <mergeCell ref="F39:F40"/>
    <mergeCell ref="A26:A27"/>
    <mergeCell ref="B26:E26"/>
    <mergeCell ref="F26:F27"/>
    <mergeCell ref="A29:A33"/>
    <mergeCell ref="A34:A38"/>
    <mergeCell ref="B4:F4"/>
    <mergeCell ref="A6:G6"/>
    <mergeCell ref="A8:A10"/>
    <mergeCell ref="B8:B10"/>
    <mergeCell ref="C8:C10"/>
    <mergeCell ref="A79:A83"/>
    <mergeCell ref="A84:A88"/>
    <mergeCell ref="A59:A63"/>
    <mergeCell ref="A64:A68"/>
    <mergeCell ref="A169:G169"/>
    <mergeCell ref="F129:F133"/>
    <mergeCell ref="A165:G165"/>
    <mergeCell ref="A166:G166"/>
    <mergeCell ref="A167:G167"/>
    <mergeCell ref="A168:G168"/>
    <mergeCell ref="A134:A138"/>
    <mergeCell ref="A129:A133"/>
    <mergeCell ref="A154:A158"/>
    <mergeCell ref="A139:A143"/>
    <mergeCell ref="A144:A148"/>
    <mergeCell ref="A149:A153"/>
  </mergeCells>
  <pageMargins left="0.70866141732283472" right="0.51181102362204722" top="0.74803149606299213" bottom="0.74803149606299213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pervy</dc:creator>
  <cp:lastModifiedBy>zemlya1</cp:lastModifiedBy>
  <cp:lastPrinted>2024-01-17T05:41:01Z</cp:lastPrinted>
  <dcterms:created xsi:type="dcterms:W3CDTF">2021-02-09T05:14:10Z</dcterms:created>
  <dcterms:modified xsi:type="dcterms:W3CDTF">2024-05-08T04:59:53Z</dcterms:modified>
</cp:coreProperties>
</file>