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ЧБ" sheetId="1" r:id="rId1"/>
  </sheets>
  <definedNames>
    <definedName name="APPT" localSheetId="0">ДЧБ!#REF!</definedName>
    <definedName name="FIO" localSheetId="0">ДЧБ!#REF!</definedName>
    <definedName name="LAST_CELL" localSheetId="0">ДЧБ!#REF!</definedName>
    <definedName name="SIGN" localSheetId="0">ДЧБ!#REF!</definedName>
    <definedName name="_xlnm.Print_Titles" localSheetId="0">ДЧБ!$9:$11</definedName>
  </definedNames>
  <calcPr calcId="124519"/>
</workbook>
</file>

<file path=xl/calcChain.xml><?xml version="1.0" encoding="utf-8"?>
<calcChain xmlns="http://schemas.openxmlformats.org/spreadsheetml/2006/main">
  <c r="F248" i="1"/>
  <c r="D228"/>
  <c r="E228"/>
  <c r="F228"/>
  <c r="C228"/>
  <c r="D129"/>
  <c r="E129"/>
  <c r="F129"/>
  <c r="C129"/>
  <c r="G18"/>
  <c r="G19"/>
  <c r="G21"/>
  <c r="G22"/>
  <c r="G26"/>
  <c r="G28"/>
  <c r="G30"/>
  <c r="G32"/>
  <c r="G36"/>
  <c r="G38"/>
  <c r="G42"/>
  <c r="G44"/>
  <c r="G47"/>
  <c r="G50"/>
  <c r="G52"/>
  <c r="G55"/>
  <c r="G59"/>
  <c r="G61"/>
  <c r="G63"/>
  <c r="G65"/>
  <c r="G68"/>
  <c r="G70"/>
  <c r="G73"/>
  <c r="G76"/>
  <c r="G77"/>
  <c r="G81"/>
  <c r="G84"/>
  <c r="G86"/>
  <c r="G90"/>
  <c r="G93"/>
  <c r="G95"/>
  <c r="G98"/>
  <c r="G102"/>
  <c r="G104"/>
  <c r="G106"/>
  <c r="G109"/>
  <c r="G110"/>
  <c r="G112"/>
  <c r="G114"/>
  <c r="G116"/>
  <c r="G118"/>
  <c r="G120"/>
  <c r="G122"/>
  <c r="G125"/>
  <c r="G127"/>
  <c r="G129"/>
  <c r="G130"/>
  <c r="G132"/>
  <c r="G133"/>
  <c r="G135"/>
  <c r="G138"/>
  <c r="G140"/>
  <c r="G143"/>
  <c r="G144"/>
  <c r="G145"/>
  <c r="G146"/>
  <c r="G147"/>
  <c r="G148"/>
  <c r="G149"/>
  <c r="G154"/>
  <c r="G156"/>
  <c r="G158"/>
  <c r="G160"/>
  <c r="G164"/>
  <c r="G165"/>
  <c r="G166"/>
  <c r="G167"/>
  <c r="G169"/>
  <c r="G171"/>
  <c r="G173"/>
  <c r="G176"/>
  <c r="G177"/>
  <c r="G180"/>
  <c r="G183"/>
  <c r="G184"/>
  <c r="G185"/>
  <c r="G186"/>
  <c r="G187"/>
  <c r="G188"/>
  <c r="G189"/>
  <c r="G190"/>
  <c r="G191"/>
  <c r="G192"/>
  <c r="G193"/>
  <c r="G194"/>
  <c r="G198"/>
  <c r="G199"/>
  <c r="G200"/>
  <c r="G201"/>
  <c r="G202"/>
  <c r="G203"/>
  <c r="G204"/>
  <c r="G205"/>
  <c r="G206"/>
  <c r="G207"/>
  <c r="G208"/>
  <c r="G209"/>
  <c r="G210"/>
  <c r="G212"/>
  <c r="G214"/>
  <c r="G216"/>
  <c r="G218"/>
  <c r="G221"/>
  <c r="G224"/>
  <c r="G226"/>
  <c r="G229"/>
  <c r="G230"/>
  <c r="G231"/>
  <c r="G232"/>
  <c r="G233"/>
  <c r="G236"/>
  <c r="G237"/>
  <c r="G238"/>
  <c r="G241"/>
  <c r="D197"/>
  <c r="D182"/>
  <c r="E182"/>
  <c r="F182"/>
  <c r="C182"/>
  <c r="D131"/>
  <c r="E131"/>
  <c r="F131"/>
  <c r="C131"/>
  <c r="D157"/>
  <c r="E157"/>
  <c r="F157"/>
  <c r="C157"/>
  <c r="D137"/>
  <c r="E137"/>
  <c r="F137"/>
  <c r="C137"/>
  <c r="F15"/>
  <c r="F14" s="1"/>
  <c r="E15"/>
  <c r="D15"/>
  <c r="G16"/>
  <c r="G17"/>
  <c r="D139"/>
  <c r="E139"/>
  <c r="F139"/>
  <c r="C139"/>
  <c r="C163"/>
  <c r="G137" l="1"/>
  <c r="G157"/>
  <c r="G131"/>
  <c r="G139"/>
  <c r="G228"/>
  <c r="G182"/>
  <c r="D181"/>
  <c r="E181"/>
  <c r="D163"/>
  <c r="E163"/>
  <c r="F163"/>
  <c r="G163" l="1"/>
  <c r="F181"/>
  <c r="G181" s="1"/>
  <c r="D240"/>
  <c r="D239" s="1"/>
  <c r="E240"/>
  <c r="E239" s="1"/>
  <c r="F240"/>
  <c r="C240"/>
  <c r="C239" s="1"/>
  <c r="D124"/>
  <c r="E124"/>
  <c r="F124"/>
  <c r="C124"/>
  <c r="G124" l="1"/>
  <c r="G240"/>
  <c r="F239"/>
  <c r="G239" s="1"/>
  <c r="D108"/>
  <c r="E108"/>
  <c r="F108"/>
  <c r="C108"/>
  <c r="G108" l="1"/>
  <c r="E94"/>
  <c r="F94"/>
  <c r="D223"/>
  <c r="E223"/>
  <c r="F223"/>
  <c r="C223"/>
  <c r="E197"/>
  <c r="F197"/>
  <c r="C197"/>
  <c r="G197" l="1"/>
  <c r="G223"/>
  <c r="G94"/>
  <c r="C181"/>
  <c r="D37"/>
  <c r="E37"/>
  <c r="F37"/>
  <c r="C37"/>
  <c r="D35"/>
  <c r="E35"/>
  <c r="F35"/>
  <c r="C35"/>
  <c r="D175"/>
  <c r="E175"/>
  <c r="F175"/>
  <c r="C175"/>
  <c r="G175" l="1"/>
  <c r="G35"/>
  <c r="G37"/>
  <c r="D34"/>
  <c r="E34"/>
  <c r="F34"/>
  <c r="C34"/>
  <c r="D170"/>
  <c r="E170"/>
  <c r="F170"/>
  <c r="C170"/>
  <c r="D168"/>
  <c r="E168"/>
  <c r="F168"/>
  <c r="C168"/>
  <c r="D142"/>
  <c r="E142"/>
  <c r="F142"/>
  <c r="C142"/>
  <c r="C115"/>
  <c r="C15"/>
  <c r="D31"/>
  <c r="E31"/>
  <c r="F31"/>
  <c r="C31"/>
  <c r="D235"/>
  <c r="D234" s="1"/>
  <c r="E235"/>
  <c r="E234" s="1"/>
  <c r="F235"/>
  <c r="C235"/>
  <c r="C234" s="1"/>
  <c r="D211"/>
  <c r="E211"/>
  <c r="F211"/>
  <c r="D172"/>
  <c r="E172"/>
  <c r="F172"/>
  <c r="D115"/>
  <c r="E115"/>
  <c r="F115"/>
  <c r="G211" l="1"/>
  <c r="G235"/>
  <c r="G31"/>
  <c r="G115"/>
  <c r="G142"/>
  <c r="G168"/>
  <c r="G170"/>
  <c r="G34"/>
  <c r="G172"/>
  <c r="G15"/>
  <c r="F234"/>
  <c r="G234" s="1"/>
  <c r="D248"/>
  <c r="D247" s="1"/>
  <c r="E248"/>
  <c r="E247" s="1"/>
  <c r="F247"/>
  <c r="C248"/>
  <c r="C247" s="1"/>
  <c r="D245"/>
  <c r="D244" s="1"/>
  <c r="D243" s="1"/>
  <c r="D242" s="1"/>
  <c r="E245"/>
  <c r="E244" s="1"/>
  <c r="E243" s="1"/>
  <c r="E242" s="1"/>
  <c r="F245"/>
  <c r="F244" s="1"/>
  <c r="F243" s="1"/>
  <c r="F242" s="1"/>
  <c r="C245"/>
  <c r="C244" s="1"/>
  <c r="C243" s="1"/>
  <c r="C242" s="1"/>
  <c r="D227"/>
  <c r="F227"/>
  <c r="C227"/>
  <c r="D225"/>
  <c r="E225"/>
  <c r="F225"/>
  <c r="C225"/>
  <c r="C222" s="1"/>
  <c r="D220"/>
  <c r="D219" s="1"/>
  <c r="E220"/>
  <c r="F220"/>
  <c r="C220"/>
  <c r="C219" s="1"/>
  <c r="D217"/>
  <c r="E217"/>
  <c r="F217"/>
  <c r="C217"/>
  <c r="D215"/>
  <c r="E215"/>
  <c r="F215"/>
  <c r="C215"/>
  <c r="D213"/>
  <c r="E213"/>
  <c r="F213"/>
  <c r="C213"/>
  <c r="C211"/>
  <c r="D196"/>
  <c r="E196"/>
  <c r="C196"/>
  <c r="D179"/>
  <c r="D178" s="1"/>
  <c r="E179"/>
  <c r="F179"/>
  <c r="C179"/>
  <c r="C178" s="1"/>
  <c r="D174"/>
  <c r="E174"/>
  <c r="F174"/>
  <c r="C174"/>
  <c r="C172"/>
  <c r="D162"/>
  <c r="E162"/>
  <c r="C162"/>
  <c r="D153"/>
  <c r="E153"/>
  <c r="F153"/>
  <c r="C153"/>
  <c r="D155"/>
  <c r="E155"/>
  <c r="F155"/>
  <c r="C155"/>
  <c r="D159"/>
  <c r="D152" s="1"/>
  <c r="E159"/>
  <c r="F159"/>
  <c r="C159"/>
  <c r="E141"/>
  <c r="E136" s="1"/>
  <c r="D141"/>
  <c r="D136" s="1"/>
  <c r="C141"/>
  <c r="C136" s="1"/>
  <c r="D134"/>
  <c r="E134"/>
  <c r="F134"/>
  <c r="C134"/>
  <c r="D128"/>
  <c r="E128"/>
  <c r="F128"/>
  <c r="C128"/>
  <c r="D126"/>
  <c r="D123" s="1"/>
  <c r="E126"/>
  <c r="E123" s="1"/>
  <c r="F126"/>
  <c r="C126"/>
  <c r="C123" s="1"/>
  <c r="D121"/>
  <c r="E121"/>
  <c r="F121"/>
  <c r="C121"/>
  <c r="D119"/>
  <c r="E119"/>
  <c r="F119"/>
  <c r="C119"/>
  <c r="D117"/>
  <c r="E117"/>
  <c r="F117"/>
  <c r="C117"/>
  <c r="D113"/>
  <c r="E113"/>
  <c r="F113"/>
  <c r="C113"/>
  <c r="D111"/>
  <c r="E111"/>
  <c r="F111"/>
  <c r="C111"/>
  <c r="D105"/>
  <c r="E105"/>
  <c r="F105"/>
  <c r="C105"/>
  <c r="D103"/>
  <c r="E103"/>
  <c r="F103"/>
  <c r="C103"/>
  <c r="D101"/>
  <c r="E101"/>
  <c r="F101"/>
  <c r="C101"/>
  <c r="D97"/>
  <c r="D96" s="1"/>
  <c r="E97"/>
  <c r="F97"/>
  <c r="C97"/>
  <c r="C96" s="1"/>
  <c r="D94"/>
  <c r="C94"/>
  <c r="D92"/>
  <c r="E92"/>
  <c r="F92"/>
  <c r="C92"/>
  <c r="C91" s="1"/>
  <c r="D89"/>
  <c r="D88" s="1"/>
  <c r="E89"/>
  <c r="F89"/>
  <c r="C89"/>
  <c r="C88" s="1"/>
  <c r="D83"/>
  <c r="E83"/>
  <c r="F83"/>
  <c r="C83"/>
  <c r="D85"/>
  <c r="E85"/>
  <c r="F85"/>
  <c r="C85"/>
  <c r="D80"/>
  <c r="D79" s="1"/>
  <c r="E80"/>
  <c r="F80"/>
  <c r="C80"/>
  <c r="C79" s="1"/>
  <c r="D75"/>
  <c r="D74" s="1"/>
  <c r="E75"/>
  <c r="F75"/>
  <c r="C75"/>
  <c r="C74" s="1"/>
  <c r="D72"/>
  <c r="D71" s="1"/>
  <c r="E72"/>
  <c r="F72"/>
  <c r="C72"/>
  <c r="C71" s="1"/>
  <c r="D69"/>
  <c r="E69"/>
  <c r="F69"/>
  <c r="C69"/>
  <c r="D67"/>
  <c r="E67"/>
  <c r="F67"/>
  <c r="C67"/>
  <c r="C66" s="1"/>
  <c r="D64"/>
  <c r="E64"/>
  <c r="F64"/>
  <c r="C64"/>
  <c r="D62"/>
  <c r="E62"/>
  <c r="F62"/>
  <c r="C62"/>
  <c r="D60"/>
  <c r="E60"/>
  <c r="F60"/>
  <c r="C60"/>
  <c r="D58"/>
  <c r="E58"/>
  <c r="F58"/>
  <c r="C58"/>
  <c r="C57" s="1"/>
  <c r="C56" s="1"/>
  <c r="D54"/>
  <c r="D53" s="1"/>
  <c r="E54"/>
  <c r="F54"/>
  <c r="C54"/>
  <c r="C53" s="1"/>
  <c r="D51"/>
  <c r="E51"/>
  <c r="F51"/>
  <c r="C51"/>
  <c r="D49"/>
  <c r="E49"/>
  <c r="F49"/>
  <c r="C49"/>
  <c r="C48" s="1"/>
  <c r="D46"/>
  <c r="E46"/>
  <c r="F46"/>
  <c r="C46"/>
  <c r="C45" s="1"/>
  <c r="D43"/>
  <c r="E43"/>
  <c r="F43"/>
  <c r="C43"/>
  <c r="D41"/>
  <c r="E41"/>
  <c r="F41"/>
  <c r="C41"/>
  <c r="D39"/>
  <c r="D33" s="1"/>
  <c r="E39"/>
  <c r="E33" s="1"/>
  <c r="F39"/>
  <c r="F33" s="1"/>
  <c r="C39"/>
  <c r="D29"/>
  <c r="E29"/>
  <c r="F29"/>
  <c r="C29"/>
  <c r="D27"/>
  <c r="E27"/>
  <c r="F27"/>
  <c r="C27"/>
  <c r="D25"/>
  <c r="E25"/>
  <c r="F25"/>
  <c r="C25"/>
  <c r="D14"/>
  <c r="C14"/>
  <c r="G134" l="1"/>
  <c r="G97"/>
  <c r="G101"/>
  <c r="G103"/>
  <c r="G105"/>
  <c r="G111"/>
  <c r="G113"/>
  <c r="G117"/>
  <c r="G119"/>
  <c r="G121"/>
  <c r="F123"/>
  <c r="G123" s="1"/>
  <c r="G126"/>
  <c r="F152"/>
  <c r="G159"/>
  <c r="G155"/>
  <c r="G153"/>
  <c r="G174"/>
  <c r="G179"/>
  <c r="G213"/>
  <c r="G215"/>
  <c r="G217"/>
  <c r="G220"/>
  <c r="G225"/>
  <c r="G25"/>
  <c r="G27"/>
  <c r="G29"/>
  <c r="G33"/>
  <c r="G41"/>
  <c r="G43"/>
  <c r="G46"/>
  <c r="G49"/>
  <c r="G51"/>
  <c r="G54"/>
  <c r="G58"/>
  <c r="G60"/>
  <c r="G62"/>
  <c r="G64"/>
  <c r="G67"/>
  <c r="G69"/>
  <c r="G72"/>
  <c r="G75"/>
  <c r="G80"/>
  <c r="G85"/>
  <c r="G83"/>
  <c r="G89"/>
  <c r="G92"/>
  <c r="G128"/>
  <c r="C152"/>
  <c r="E152"/>
  <c r="E219"/>
  <c r="E178"/>
  <c r="E96"/>
  <c r="E88"/>
  <c r="E71"/>
  <c r="C33"/>
  <c r="D222"/>
  <c r="F222"/>
  <c r="E57"/>
  <c r="C161"/>
  <c r="D91"/>
  <c r="D87" s="1"/>
  <c r="D66"/>
  <c r="D57"/>
  <c r="E48"/>
  <c r="D48"/>
  <c r="D45" s="1"/>
  <c r="F196"/>
  <c r="G196" s="1"/>
  <c r="F96"/>
  <c r="F48"/>
  <c r="G48" s="1"/>
  <c r="F53"/>
  <c r="F71"/>
  <c r="F74"/>
  <c r="F79"/>
  <c r="F88"/>
  <c r="F141"/>
  <c r="F219"/>
  <c r="G219" s="1"/>
  <c r="C100"/>
  <c r="C99" s="1"/>
  <c r="D24"/>
  <c r="D23" s="1"/>
  <c r="C24"/>
  <c r="C23" s="1"/>
  <c r="C82"/>
  <c r="C78" s="1"/>
  <c r="D100"/>
  <c r="D99" s="1"/>
  <c r="C195"/>
  <c r="D82"/>
  <c r="D78" s="1"/>
  <c r="D195"/>
  <c r="F100"/>
  <c r="E100"/>
  <c r="F91"/>
  <c r="E91"/>
  <c r="F24"/>
  <c r="E24"/>
  <c r="C87"/>
  <c r="F162"/>
  <c r="G162" s="1"/>
  <c r="F57"/>
  <c r="E82"/>
  <c r="F178"/>
  <c r="F66"/>
  <c r="E227"/>
  <c r="G227" s="1"/>
  <c r="F82"/>
  <c r="G82" s="1"/>
  <c r="E79"/>
  <c r="E74"/>
  <c r="E66"/>
  <c r="E53"/>
  <c r="E14"/>
  <c r="G14" s="1"/>
  <c r="G66" l="1"/>
  <c r="G96"/>
  <c r="G24"/>
  <c r="G141"/>
  <c r="F136"/>
  <c r="G178"/>
  <c r="G91"/>
  <c r="G71"/>
  <c r="F99"/>
  <c r="G100"/>
  <c r="G74"/>
  <c r="G57"/>
  <c r="G79"/>
  <c r="G88"/>
  <c r="G53"/>
  <c r="G152"/>
  <c r="G136"/>
  <c r="E195"/>
  <c r="E161"/>
  <c r="E99"/>
  <c r="G99" s="1"/>
  <c r="E87"/>
  <c r="E45"/>
  <c r="F56"/>
  <c r="D56"/>
  <c r="D13" s="1"/>
  <c r="E56"/>
  <c r="F45"/>
  <c r="G45" s="1"/>
  <c r="E222"/>
  <c r="G222" s="1"/>
  <c r="F23"/>
  <c r="G23" s="1"/>
  <c r="C13"/>
  <c r="F78"/>
  <c r="F87"/>
  <c r="F195"/>
  <c r="E23"/>
  <c r="C151"/>
  <c r="C150" s="1"/>
  <c r="E78"/>
  <c r="G78" l="1"/>
  <c r="G195"/>
  <c r="G87"/>
  <c r="G56"/>
  <c r="F13"/>
  <c r="E13"/>
  <c r="F161"/>
  <c r="G161" s="1"/>
  <c r="C12"/>
  <c r="E151"/>
  <c r="E150" l="1"/>
  <c r="G13"/>
  <c r="F151"/>
  <c r="D161"/>
  <c r="D151" s="1"/>
  <c r="D150" s="1"/>
  <c r="D12" s="1"/>
  <c r="F150" l="1"/>
  <c r="G151"/>
  <c r="E12"/>
  <c r="F12" l="1"/>
  <c r="G12" s="1"/>
  <c r="G150"/>
</calcChain>
</file>

<file path=xl/sharedStrings.xml><?xml version="1.0" encoding="utf-8"?>
<sst xmlns="http://schemas.openxmlformats.org/spreadsheetml/2006/main" count="459" uniqueCount="450">
  <si>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</si>
  <si>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</si>
  <si>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</si>
  <si>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</si>
  <si>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</si>
  <si>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</si>
  <si>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</si>
  <si>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</si>
  <si>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</si>
  <si>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</si>
  <si>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</si>
  <si>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</si>
  <si>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</si>
  <si>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</si>
  <si>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</si>
  <si>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</si>
  <si>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</si>
  <si>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</si>
  <si>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</si>
  <si>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</si>
  <si>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</si>
  <si>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</si>
  <si>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</si>
  <si>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</si>
  <si>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</si>
  <si>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</si>
  <si>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</si>
  <si>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</si>
  <si>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</si>
  <si>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</si>
  <si>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</si>
  <si>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</si>
  <si>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</si>
  <si>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</si>
  <si>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</si>
  <si>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НАЛОГИ НА СОВОКУПНЫЙ ДОХОД</t>
  </si>
  <si>
    <t>1 05 02 000 02 0000 110</t>
  </si>
  <si>
    <t>Единый налог на вмененный доход для отдельных видов деятельности</t>
  </si>
  <si>
    <t>1 05 02 010 02 0000 110</t>
  </si>
  <si>
    <t>1 05 03 000 01 0000 110</t>
  </si>
  <si>
    <t>Единый сельскохозяйственный налог</t>
  </si>
  <si>
    <t>1 05 03 010 01 0000 110</t>
  </si>
  <si>
    <t>1 05 04 000 02 0000 110</t>
  </si>
  <si>
    <t>Налог, взимаемый в связи с применением патентной системы налогообложения</t>
  </si>
  <si>
    <t>1 05 04 060 02 0000 110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</si>
  <si>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</si>
  <si>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</si>
  <si>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</si>
  <si>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</si>
  <si>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</si>
  <si>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</si>
  <si>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</si>
  <si>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1 06 06 000 00 0000 110</t>
  </si>
  <si>
    <t>Земельный налог</t>
  </si>
  <si>
    <t>1 06 06 030 00 0000 110</t>
  </si>
  <si>
    <t>Земельный налог с организаций</t>
  </si>
  <si>
    <t>1 06 06 032 14 0000 110</t>
  </si>
  <si>
    <t>Земельный налог с организаций, обладающих земельным участком, расположенным в границах муниципальных округов</t>
  </si>
  <si>
    <t>1 06 06 040 00 0000 110</t>
  </si>
  <si>
    <t>Земельный налог с физических лиц</t>
  </si>
  <si>
    <t>1 06 06 042 14 0000 110</t>
  </si>
  <si>
    <t>Земельный налог с физических лиц, обладающих земельным участком, расположенным в границах муниципальных округов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</si>
  <si>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</si>
  <si>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</si>
  <si>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</si>
  <si>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</si>
  <si>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</si>
  <si>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</si>
  <si>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</si>
  <si>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</si>
  <si>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</si>
  <si>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</si>
  <si>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</si>
  <si>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</si>
  <si>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</si>
  <si>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</si>
  <si>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</si>
  <si>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</si>
  <si>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</si>
  <si>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</si>
  <si>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1 11 05 030 00 0000 120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</si>
  <si>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</si>
  <si>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1 11 05 034 14 0000 120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</si>
  <si>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</si>
  <si>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</si>
  <si>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</si>
  <si>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</si>
  <si>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</si>
  <si>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</si>
  <si>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</si>
  <si>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</si>
  <si>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</si>
  <si>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1 11 05 312 14 0000 120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</si>
  <si>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</si>
  <si>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</si>
  <si>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</si>
  <si>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1 11 05 324 14 0000 120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</si>
  <si>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округов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</si>
  <si>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</si>
  <si>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</si>
  <si>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</si>
  <si>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</si>
  <si>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</si>
  <si>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</si>
  <si>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</si>
  <si>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</si>
  <si>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</si>
  <si>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</si>
  <si>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</si>
  <si>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</si>
  <si>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1 12 01 070 01 0000 120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</si>
  <si>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</si>
  <si>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</si>
  <si>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</si>
  <si>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</si>
  <si>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</si>
  <si>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</si>
  <si>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</si>
  <si>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1 13 01 994 14 0000 130</t>
  </si>
  <si>
    <t>Прочие доходы от оказания платных услуг (работ) получателями средств бюджетов муниципальных округов</t>
  </si>
  <si>
    <t>1 13 02 000 00 0000 130</t>
  </si>
  <si>
    <t>Доходы от компенсации затрат государства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</si>
  <si>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</si>
  <si>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</si>
  <si>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1 13 02 064 14 0000 130</t>
  </si>
  <si>
    <t>Доходы, поступающие в порядке возмещения расходов, понесенных в связи с эксплуатацией имущества муниципальных округов</t>
  </si>
  <si>
    <t>1 13 02 990 00 0000 130</t>
  </si>
  <si>
    <t>Прочие доходы от компенсации затрат государства</t>
  </si>
  <si>
    <t>1 13 02 994 14 0000 130</t>
  </si>
  <si>
    <t>Прочие доходы от компенсации затрат бюджетов муниципальных округов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</si>
  <si>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</si>
  <si>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</si>
  <si>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</si>
  <si>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</si>
  <si>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</si>
  <si>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</si>
  <si>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1 14 02 043 14 0000 410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</si>
  <si>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</si>
  <si>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</si>
  <si>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</si>
  <si>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</si>
  <si>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</si>
  <si>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</si>
  <si>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</si>
  <si>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</si>
  <si>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</si>
  <si>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1 14 06 024 14 0000 430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</si>
  <si>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</si>
  <si>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</si>
  <si>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</si>
  <si>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</si>
  <si>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</si>
  <si>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1 14 06 312 14 0000 430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</si>
  <si>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</si>
  <si>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1 16 00 000 00 0000 000</t>
  </si>
  <si>
    <t>ШТРАФЫ, САНКЦИИ, ВОЗМЕЩЕНИЕ УЩЕРБА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</si>
  <si>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</si>
  <si>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</si>
  <si>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</si>
  <si>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</si>
  <si>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1 16 01 053 01 0000 140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</si>
  <si>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</si>
  <si>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1 16 01 060 01 0000 140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</si>
  <si>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</si>
  <si>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1 16 01 063 01 0000 140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</si>
  <si>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</si>
  <si>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1 16 01 070 01 0000 140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</si>
  <si>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</si>
  <si>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1 16 01 073 01 0000 140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</si>
  <si>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</si>
  <si>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1 16 01 074 01 0000 140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</si>
  <si>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</si>
  <si>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</si>
  <si>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</si>
  <si>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</si>
  <si>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</si>
  <si>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</si>
  <si>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</si>
  <si>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</si>
  <si>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</si>
  <si>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1 16 01 153 01 0000 140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</si>
  <si>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</si>
  <si>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1 16 01 170 01 0000 140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</si>
  <si>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</si>
  <si>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1 16 01 173 01 0000 140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</si>
  <si>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</si>
  <si>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</si>
  <si>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</si>
  <si>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1 16 01 193 01 0000 140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</si>
  <si>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</si>
  <si>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</si>
  <si>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</si>
  <si>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1 16 01 203 01 0000 140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</si>
  <si>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</si>
  <si>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1 16 01 330 00 0000 140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</si>
  <si>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</si>
  <si>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1 16 01 333 01 0000 140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</si>
  <si>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</si>
  <si>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1 16 07 000 00 0000 140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</si>
  <si>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</si>
  <si>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</si>
  <si>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</si>
  <si>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1 16 07 090 14 0000 140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</si>
  <si>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</si>
  <si>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1 16 10 000 00 0000 140</t>
  </si>
  <si>
    <t>Платежи в целях возмещения причиненного ущерба (убытков)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</si>
  <si>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</si>
  <si>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</si>
  <si>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</si>
  <si>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</si>
  <si>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1 16 11 000 01 0000 140</t>
  </si>
  <si>
    <t>Платежи, уплачиваемые в целях возмещения вреда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</si>
  <si>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</si>
  <si>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</si>
  <si>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</si>
  <si>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</si>
  <si>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1 17 15 000 00 0000 150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</si>
  <si>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</si>
  <si>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</si>
  <si>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</si>
  <si>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>1 17 15 020 14 0001 150</t>
  </si>
  <si>
    <t>1 17 15 020 14 0002 150</t>
  </si>
  <si>
    <t>1 17 15 020 14 0003 150</t>
  </si>
  <si>
    <t>1 17 15 020 14 0004 150</t>
  </si>
  <si>
    <t>1 17 15 020 14 0005 150</t>
  </si>
  <si>
    <t>1 17 15 020 14 0006 150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</si>
  <si>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</si>
  <si>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</si>
  <si>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</si>
  <si>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</si>
  <si>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</si>
  <si>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</si>
  <si>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2 02 15 001 00 0000 150</t>
  </si>
  <si>
    <t>Дотации на выравнивание бюджетной обеспеченности</t>
  </si>
  <si>
    <t>2 02 15 001 14 0000 150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</si>
  <si>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</si>
  <si>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2 02 15 002 00 0000 150</t>
  </si>
  <si>
    <t>Дотации бюджетам на поддержку мер по обеспечению сбалансированности бюджетов</t>
  </si>
  <si>
    <t>2 02 15 002 14 0000 150</t>
  </si>
  <si>
    <t>Дотации бюджетам муниципальных округов на поддержку мер по обеспечению сбалансированности бюджетов</t>
  </si>
  <si>
    <t>2 02 19 999 00 0000 150</t>
  </si>
  <si>
    <t>Прочие дотации</t>
  </si>
  <si>
    <t>2 02 19 999 14 0000 150</t>
  </si>
  <si>
    <t>Прочие дотации бюджетам муниципальных округов</t>
  </si>
  <si>
    <t>2 02 20 000 00 0000 150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</si>
  <si>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</si>
  <si>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</si>
  <si>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</si>
  <si>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</si>
  <si>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</si>
  <si>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2 02 25 497 00 0000 150</t>
  </si>
  <si>
    <t>Субсидии бюджетам на реализацию мероприятий по обеспечению жильем молодых семей</t>
  </si>
  <si>
    <t>2 02 25 497 14 0000 150</t>
  </si>
  <si>
    <t>Субсидии бюджетам муниципальных округов на реализацию мероприятий по обеспечению жильем молодых семей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</si>
  <si>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</si>
  <si>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</si>
  <si>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</si>
  <si>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</si>
  <si>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Субсидии на реализацию программ формирования современной городской среды</t>
  </si>
  <si>
    <t>2 02 25 576 00 0000 150</t>
  </si>
  <si>
    <t>Субсидии бюджетам на обеспечение комплексного развития сельских территорий</t>
  </si>
  <si>
    <t>2 02 25 576 14 0000 150</t>
  </si>
  <si>
    <t>Субсидии бюджетам муниципальных округов на обеспечение комплексного развития сельских территорий</t>
  </si>
  <si>
    <t>2 02 29 999 00 0000 150</t>
  </si>
  <si>
    <t>Прочие субсидии</t>
  </si>
  <si>
    <t>2 02 29 999 14 0000 150</t>
  </si>
  <si>
    <t>Прочие субсидии бюджетам муниципальных округов</t>
  </si>
  <si>
    <t>2 02 30 000 00 0000 150</t>
  </si>
  <si>
    <t>Субвенции бюджетам бюджетной системы Российской Федерации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</si>
  <si>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</si>
  <si>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</si>
  <si>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</si>
  <si>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</si>
  <si>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2 02 35 082 00 0000 150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</si>
  <si>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</si>
  <si>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2 02 35 082 14 0000 150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</si>
  <si>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</si>
  <si>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</si>
  <si>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</si>
  <si>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2 02 35 118 14 0000 150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</si>
  <si>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</si>
  <si>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</si>
  <si>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</si>
  <si>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</si>
  <si>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</si>
  <si>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2 02 35 930 00 0000 150</t>
  </si>
  <si>
    <t>Субвенции бюджетам на государственную регистрацию актов гражданского состояния</t>
  </si>
  <si>
    <t>2 02 35 930 14 0000 150</t>
  </si>
  <si>
    <t>Субвенции бюджетам муниципальных округов на государственную регистрацию актов гражданского состояния</t>
  </si>
  <si>
    <t>2 02 39 999 00 0000 150</t>
  </si>
  <si>
    <t>Прочие субвенции</t>
  </si>
  <si>
    <t>2 02 39 999 14 0000 150</t>
  </si>
  <si>
    <t>Прочие субвенции бюджетам муниципальных округов</t>
  </si>
  <si>
    <t>2 02 40 000 00 0000 150</t>
  </si>
  <si>
    <t>Иные межбюджетные трансферты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</si>
  <si>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</si>
  <si>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</si>
  <si>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2 02 45 303 14 0000 150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</si>
  <si>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</si>
  <si>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2 02 49 999 00 0000 150</t>
  </si>
  <si>
    <t>Прочие межбюджетные трансферты, передаваемые бюджетам</t>
  </si>
  <si>
    <t>2 02 49 999 14 0000 150</t>
  </si>
  <si>
    <t>Прочие межбюджетные трансферты, передаваемые бюджетам муниципальных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</si>
  <si>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</si>
  <si>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</si>
  <si>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</si>
  <si>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</si>
  <si>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2 18 00 000 14 0000 150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</si>
  <si>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</si>
  <si>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2 18 04 000 14 0000 150</t>
  </si>
  <si>
    <t>Доходы бюджетов муниципальных округов от возврата организациями остатков субсидий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</si>
  <si>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</si>
  <si>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</si>
  <si>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</si>
  <si>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</si>
  <si>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2 19 00 000 14 0000 150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</si>
  <si>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</si>
  <si>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2 19 60 010 14 0000 150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</si>
  <si>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</si>
  <si>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1</t>
  </si>
  <si>
    <t>2</t>
  </si>
  <si>
    <t>3</t>
  </si>
  <si>
    <t>4</t>
  </si>
  <si>
    <t>5</t>
  </si>
  <si>
    <t>6</t>
  </si>
  <si>
    <t>7</t>
  </si>
  <si>
    <t>Субсидии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</si>
  <si>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на разработку (корректировку) проектно-сметной документации по строительству (реконструкции, модернизации) объектов питьевого водоснабжения</t>
  </si>
  <si>
    <t>Субвенции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</si>
  <si>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Приложение 1</t>
  </si>
  <si>
    <t>Уинского муниципального округа</t>
  </si>
  <si>
    <t>Пермского края</t>
  </si>
  <si>
    <t>рублей</t>
  </si>
  <si>
    <t>Код</t>
  </si>
  <si>
    <t>Наименование кода поступлений в бюджет, группы, подгруппы,статьи, подстатьи, элемента, группы подвида, аналитической группы подвида доходов</t>
  </si>
  <si>
    <t>Уточненный план</t>
  </si>
  <si>
    <t>ВСЕГО  ДОХОДОВ</t>
  </si>
  <si>
    <t xml:space="preserve"> 2 08 00 000 00 0000 000 </t>
  </si>
  <si>
    <t xml:space="preserve"> 2 08 04 000 14 0000 150 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</si>
  <si>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</si>
  <si>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</si>
  <si>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1 05 01 000 00 0000 110</t>
  </si>
  <si>
    <t>1 05 01 010 01 0000 110</t>
  </si>
  <si>
    <t>1 01 02 080 01 0000 110</t>
  </si>
  <si>
    <t>1 01 02 130 01 0000 110</t>
  </si>
  <si>
    <t>1 16 01 084 01 0000 140</t>
  </si>
  <si>
    <t>Инициативные платежи, зачисляемые в бюджеты муниципальных округов (Оснащение актового зала МБОУ "Уинская СОШ")</t>
  </si>
  <si>
    <t>Инициативные платежи, зачисляемые в бюджеты муниципальных округов (Ремонт памятника Великой Отечественной войны и благоустройство прилегающей территории в с. Барсаи)</t>
  </si>
  <si>
    <t>Инициативные платежи, зачисляемые в бюджеты муниципальных округов (Текущий ремонт водопроводных сетей в с. Суда по ул. Центральная от дома №1 до дома №6)</t>
  </si>
  <si>
    <t>Инициативные платежи, зачисляемые в бюджеты муниципальных округов (Устройство ограждения школьного стадиона с. Аспа)</t>
  </si>
  <si>
    <t>Инициативные платежи, зачисляемые в бюджеты муниципальных округов (Устройство ограждения мусульманского кладбища д. Сосновка)</t>
  </si>
  <si>
    <t>Инициативные платежи, зачисляемые в бюджеты муниципальных округов (Устройство ограждения мусульманского кладбища с. Чайка)</t>
  </si>
  <si>
    <t>2 02 25 228 00 0000 150</t>
  </si>
  <si>
    <t>2 02 25 228 14 0000 150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</si>
  <si>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</si>
  <si>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муниципальных округов на оснащение объектов спортивной инфраструктуры спортивно-технологическим оборудованием</t>
  </si>
  <si>
    <t>2 02 25 467 00 0000 150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</si>
  <si>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</si>
  <si>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2 02 25 467 14 0000 150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</si>
  <si>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</si>
  <si>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2 02 45 179 00 0000 150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</si>
  <si>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</si>
  <si>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</si>
  <si>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</si>
  <si>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</si>
  <si>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</si>
  <si>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</si>
  <si>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</t>
  </si>
  <si>
    <t>Утвержденный план на 2023 год</t>
  </si>
  <si>
    <t>на 2023 год</t>
  </si>
  <si>
    <t>1 05 01 020 01 0000 110</t>
  </si>
  <si>
    <t>1 05 01 011 01 0000 110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</si>
  <si>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</si>
  <si>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</si>
  <si>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</si>
  <si>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Субсидии на реализацию мероприятий программы "Комфортный край" (с учетом капвложений)</t>
  </si>
  <si>
    <t>Субсидии на поддержку муниципальных программ формирования современной городской среды (дворовые и общественные территории)</t>
  </si>
  <si>
    <t>Субсидии на обеспечение комплексного развития сельских территорий (Федеральный проект "Благоустройство сельских территорий)</t>
  </si>
  <si>
    <t>Субсидии на путевки на санаторно-курортное лечение работникам муниципальных учреждений</t>
  </si>
  <si>
    <t>Субсидии на выплату материального стимулирования народным дружинникам</t>
  </si>
  <si>
    <t>Субсидии на проектирование, строительство (реконструкцию), кап.ремонт и ремонт местных дорог</t>
  </si>
  <si>
    <t>Субсидии на софинансирование муниципальных программ, приоритетных муниципальных проектов, инвестиционных проектов муниципальных образований</t>
  </si>
  <si>
    <t>Субсидии на устройство спортивных площадок и их оснащение</t>
  </si>
  <si>
    <t>Субсидии на софинансирование проектов инициативного бюджетирования</t>
  </si>
  <si>
    <t>Субсидии на 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</si>
  <si>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Субсидии на реализацию программы "Комфортный край"</t>
  </si>
  <si>
    <t>Субсидии на проведение работ по ремонту помещений общеобразовательных организаций для размещения дошкольных групп и пришкольных интернатов</t>
  </si>
  <si>
    <t>Единая субвенция на выполнение отдельных государственных полномочий в сфере образования</t>
  </si>
  <si>
    <t>Субвенции на образование комиссий по делам несовершеннолетних и защите их прав и организация их деятельности</t>
  </si>
  <si>
    <t>Субвенции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</si>
  <si>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</si>
  <si>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</si>
  <si>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на мероприятия по организации оздоровления и отдыха детей</t>
  </si>
  <si>
    <t>Субвенции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</si>
  <si>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на составление протоколов об административных правонарушениях</t>
  </si>
  <si>
    <t>Субвенции на осуществление полномочий по созданию и организации деятельности административных комиссий</t>
  </si>
  <si>
    <t>Субвенции на организацию мероприятий при осуществлении деятельности по обращению с животными без владельцев</t>
  </si>
  <si>
    <t>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</si>
  <si>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на администрирование отдельных государственных полномочий по планированию использования земель сельскохозяйственного назначения</t>
  </si>
  <si>
    <t>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</si>
  <si>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2 02 45 179 14 0000 150</t>
  </si>
  <si>
    <t>Иные межбюджетные трансферты  на организацию бесплатного горячего питания обучающихся, получающих начальное общее образование в  муниципальных образовательных организациях</t>
  </si>
  <si>
    <t>Иные межбюджетные трансферты за счет безвозмездных поступлений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</si>
  <si>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Иные межбюджетные трансферты  на реализацию мероприятий по обеспечению устойчивого сокращения непригодного для проживания жилого фонда</t>
  </si>
  <si>
    <t>Иные межбюджетные трансферты  на обеспечение жильем молодых семей</t>
  </si>
  <si>
    <t>Иные межбюджетные трансферты  на конкурс глав</t>
  </si>
  <si>
    <t>1 16 01 083 01 0000 140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</si>
  <si>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</si>
  <si>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</si>
  <si>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</si>
  <si>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1 16 07 010 14 0000 140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</si>
  <si>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</si>
  <si>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2 07 00 000 00 0000 000</t>
  </si>
  <si>
    <t>ПРОЧИЕ БЕЗВОЗМЕЗДНЫЕ ПОСТУПЛЕНИЯ</t>
  </si>
  <si>
    <t>2 07 04 000 14 0000 150</t>
  </si>
  <si>
    <t>Прочие безвозмездные поступления в бюджеты муниципальных округов</t>
  </si>
  <si>
    <t>2 07 04 050 14 0000 150</t>
  </si>
  <si>
    <t>1 01 02 140 01 0000 110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</si>
  <si>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</si>
  <si>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1 16 10 030 14 0000 140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</si>
  <si>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</si>
  <si>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Средства самообложения граждан, зачисляемые в бюджеты муниципальных округов</t>
  </si>
  <si>
    <t>1 17 14 000 00 0000 150</t>
  </si>
  <si>
    <t>1 17 14 020 14 0000 150</t>
  </si>
  <si>
    <t>на 01.01.2024</t>
  </si>
  <si>
    <t>1 17 05 000 00 0000 180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</si>
  <si>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</si>
  <si>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</si>
  <si>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</si>
  <si>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2 02 16 549 00 0000 150</t>
  </si>
  <si>
    <t>Дотации (гранты) бюджетам за достижение показателей деятельности органов местного самоуправления</t>
  </si>
  <si>
    <t>2 02 16 549 14 0000 150</t>
  </si>
  <si>
    <t>Дотации (гранты) бюджетам муниципальных округов за достижение показателей деятельности органов местного самоуправления</t>
  </si>
  <si>
    <t>1 16 10 129 01 0000 140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</si>
  <si>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</si>
  <si>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% выполнения уточненного плана на 01.01.2024 г.</t>
  </si>
  <si>
    <t xml:space="preserve">к решению Думы </t>
  </si>
  <si>
    <t>Информация по исполнению доходов бюджета Уинского муниципального округа Пермского края за 2023 год</t>
  </si>
  <si>
    <t>Исполнено               за 2023 год</t>
  </si>
  <si>
    <t>1 16 10 031 14 0000 140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</si>
  <si>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округа</t>
  </si>
  <si>
    <t>Средства самообложения граждан</t>
  </si>
  <si>
    <t>Субсидии на реализацию мероприятия "Умею плавать"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</si>
  <si>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</si>
  <si>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Иные межбюджетные трансферты на призовые выплаты победителей краевого конкурса "Лидеры общественного самоуправления"</t>
  </si>
  <si>
    <t>Иные межбюджетные трансферты на выплату единовременной премии обучающимся, награжденных знаком отличия Пермского края "Гордость Пермского края"</t>
  </si>
  <si>
    <t>2 19 35 082 14 0000 150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</si>
  <si>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округов</t>
  </si>
  <si>
    <t>2 19 45 303 14 0000 150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</si>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</sst>
</file>

<file path=xl/styles.xml><?xml version="1.0" encoding="utf-8"?>
<styleSheet xmlns="http://schemas.openxmlformats.org/spreadsheetml/2006/main">
  <numFmts count="3">
    <numFmt numFmtId="164" formatCode="dd/mm/yyyy\ hh:mm"/>
    <numFmt numFmtId="165" formatCode="?"/>
    <numFmt numFmtId="166" formatCode="#,##0.0"/>
  </numFmts>
  <fonts count="6">
    <font>
      <sz val="10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left"/>
    </xf>
    <xf numFmtId="4" fontId="3" fillId="0" borderId="1" xfId="0" applyNumberFormat="1" applyFont="1" applyFill="1" applyBorder="1" applyAlignment="1" applyProtection="1">
      <alignment horizontal="right"/>
    </xf>
    <xf numFmtId="166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166" fontId="1" fillId="0" borderId="1" xfId="0" applyNumberFormat="1" applyFont="1" applyFill="1" applyBorder="1" applyAlignment="1" applyProtection="1">
      <alignment horizontal="right" vertical="center"/>
    </xf>
    <xf numFmtId="165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254"/>
  <sheetViews>
    <sheetView showGridLines="0" tabSelected="1" topLeftCell="A245" workbookViewId="0">
      <selection activeCell="H251" sqref="H251"/>
    </sheetView>
  </sheetViews>
  <sheetFormatPr defaultRowHeight="12.75" customHeight="1" outlineLevelRow="7"/>
  <cols>
    <col min="1" max="1" width="22.85546875" style="4" customWidth="1"/>
    <col min="2" max="2" width="33.5703125" style="4" customWidth="1"/>
    <col min="3" max="3" width="14.5703125" style="4" customWidth="1"/>
    <col min="4" max="4" width="13" style="4" customWidth="1"/>
    <col min="5" max="5" width="13.28515625" style="4" customWidth="1"/>
    <col min="6" max="6" width="13" style="4" customWidth="1"/>
    <col min="7" max="7" width="12.7109375" style="4" customWidth="1"/>
    <col min="8" max="16384" width="9.140625" style="4"/>
  </cols>
  <sheetData>
    <row r="1" spans="1:7">
      <c r="A1" s="29"/>
      <c r="B1" s="29"/>
      <c r="C1" s="29"/>
      <c r="D1" s="29"/>
      <c r="E1" s="10"/>
      <c r="F1" s="29" t="s">
        <v>329</v>
      </c>
      <c r="G1" s="29"/>
    </row>
    <row r="2" spans="1:7">
      <c r="A2" s="10"/>
      <c r="B2" s="10"/>
      <c r="C2" s="10"/>
      <c r="D2" s="10"/>
      <c r="E2" s="10"/>
      <c r="F2" s="29" t="s">
        <v>436</v>
      </c>
      <c r="G2" s="29"/>
    </row>
    <row r="3" spans="1:7">
      <c r="A3" s="8"/>
      <c r="B3" s="11"/>
      <c r="C3" s="11"/>
      <c r="D3" s="11"/>
      <c r="E3" s="11"/>
      <c r="F3" s="31" t="s">
        <v>330</v>
      </c>
      <c r="G3" s="31"/>
    </row>
    <row r="4" spans="1:7">
      <c r="B4" s="12"/>
      <c r="C4" s="12"/>
      <c r="D4" s="12"/>
      <c r="E4" s="13"/>
      <c r="F4" s="31" t="s">
        <v>331</v>
      </c>
      <c r="G4" s="31"/>
    </row>
    <row r="5" spans="1:7">
      <c r="A5" s="14"/>
      <c r="B5" s="14"/>
      <c r="C5" s="14"/>
      <c r="D5" s="14"/>
      <c r="E5" s="14"/>
      <c r="F5" s="14"/>
      <c r="G5" s="14"/>
    </row>
    <row r="6" spans="1:7">
      <c r="A6" s="32" t="s">
        <v>437</v>
      </c>
      <c r="B6" s="32"/>
      <c r="C6" s="32"/>
      <c r="D6" s="32"/>
      <c r="E6" s="32"/>
      <c r="F6" s="32"/>
      <c r="G6" s="32"/>
    </row>
    <row r="7" spans="1:7">
      <c r="A7" s="30"/>
      <c r="B7" s="30"/>
      <c r="C7" s="30"/>
      <c r="D7" s="30"/>
      <c r="E7" s="30"/>
      <c r="F7" s="30"/>
    </row>
    <row r="8" spans="1:7">
      <c r="A8" s="10"/>
      <c r="B8" s="10"/>
      <c r="C8" s="10"/>
      <c r="D8" s="10"/>
      <c r="E8" s="10"/>
      <c r="F8" s="10"/>
      <c r="G8" s="15" t="s">
        <v>332</v>
      </c>
    </row>
    <row r="9" spans="1:7">
      <c r="A9" s="34" t="s">
        <v>333</v>
      </c>
      <c r="B9" s="33" t="s">
        <v>334</v>
      </c>
      <c r="C9" s="33" t="s">
        <v>368</v>
      </c>
      <c r="D9" s="33" t="s">
        <v>335</v>
      </c>
      <c r="E9" s="35"/>
      <c r="F9" s="33" t="s">
        <v>438</v>
      </c>
      <c r="G9" s="33" t="s">
        <v>435</v>
      </c>
    </row>
    <row r="10" spans="1:7" ht="42.75" customHeight="1">
      <c r="A10" s="34"/>
      <c r="B10" s="33"/>
      <c r="C10" s="33"/>
      <c r="D10" s="28" t="s">
        <v>369</v>
      </c>
      <c r="E10" s="28" t="s">
        <v>424</v>
      </c>
      <c r="F10" s="33"/>
      <c r="G10" s="33"/>
    </row>
    <row r="11" spans="1:7">
      <c r="A11" s="28" t="s">
        <v>319</v>
      </c>
      <c r="B11" s="28" t="s">
        <v>320</v>
      </c>
      <c r="C11" s="28" t="s">
        <v>321</v>
      </c>
      <c r="D11" s="28" t="s">
        <v>322</v>
      </c>
      <c r="E11" s="28" t="s">
        <v>323</v>
      </c>
      <c r="F11" s="28" t="s">
        <v>324</v>
      </c>
      <c r="G11" s="28" t="s">
        <v>325</v>
      </c>
    </row>
    <row r="12" spans="1:7" s="20" customFormat="1">
      <c r="A12" s="16"/>
      <c r="B12" s="17" t="s">
        <v>336</v>
      </c>
      <c r="C12" s="18">
        <f>C13+C150</f>
        <v>517485861.25999999</v>
      </c>
      <c r="D12" s="18">
        <f>D13+D150</f>
        <v>660273252.47000003</v>
      </c>
      <c r="E12" s="18">
        <f>E13+E150</f>
        <v>660273252.47000003</v>
      </c>
      <c r="F12" s="18">
        <f>F13+F150</f>
        <v>652447572.66999996</v>
      </c>
      <c r="G12" s="19">
        <f>F12/E12*100</f>
        <v>98.814781642187512</v>
      </c>
    </row>
    <row r="13" spans="1:7" s="20" customFormat="1" ht="25.5">
      <c r="A13" s="21" t="s">
        <v>0</v>
      </c>
      <c r="B13" s="22" t="s">
        <v>1</v>
      </c>
      <c r="C13" s="9">
        <f>C14+C23+C33+C45+C53+C56+C74+C78+C87+C99+C136</f>
        <v>73034078.099999994</v>
      </c>
      <c r="D13" s="9">
        <f>D14+D23+D33+D45+D53+D56+D74+D78+D87+D99+D136</f>
        <v>80463953.729999989</v>
      </c>
      <c r="E13" s="9">
        <f t="shared" ref="E13" si="0">E14+E23+E33+E45+E53+E56+E74+E78+E87+E99+E136</f>
        <v>80463953.729999989</v>
      </c>
      <c r="F13" s="9">
        <f>F14+F23+F33+F45+F53+F56+F74+F78+F87+F99+F136</f>
        <v>82478747.850000009</v>
      </c>
      <c r="G13" s="19">
        <f t="shared" ref="G13:G77" si="1">F13/E13*100</f>
        <v>102.50397106605121</v>
      </c>
    </row>
    <row r="14" spans="1:7" s="20" customFormat="1" outlineLevel="1">
      <c r="A14" s="21" t="s">
        <v>2</v>
      </c>
      <c r="B14" s="22" t="s">
        <v>3</v>
      </c>
      <c r="C14" s="9">
        <f>C15</f>
        <v>24325700</v>
      </c>
      <c r="D14" s="9">
        <f t="shared" ref="D14:E14" si="2">D15</f>
        <v>27254700</v>
      </c>
      <c r="E14" s="9">
        <f t="shared" si="2"/>
        <v>27254700</v>
      </c>
      <c r="F14" s="9">
        <f>F15</f>
        <v>28139237.600000001</v>
      </c>
      <c r="G14" s="19">
        <f t="shared" si="1"/>
        <v>103.24544977563504</v>
      </c>
    </row>
    <row r="15" spans="1:7" outlineLevel="2">
      <c r="A15" s="28" t="s">
        <v>4</v>
      </c>
      <c r="B15" s="3" t="s">
        <v>5</v>
      </c>
      <c r="C15" s="2">
        <f>C16+C17+C18+C19+C20+C21</f>
        <v>24325700</v>
      </c>
      <c r="D15" s="2">
        <f>D16+D17+D18+D19+D20+D21+D22</f>
        <v>27254700</v>
      </c>
      <c r="E15" s="2">
        <f t="shared" ref="E15" si="3">E16+E17+E18+E19+E20+E21+E22</f>
        <v>27254700</v>
      </c>
      <c r="F15" s="2">
        <f>F16+F17+F18+F19+F20+F21+F22</f>
        <v>28139237.600000001</v>
      </c>
      <c r="G15" s="23">
        <f t="shared" si="1"/>
        <v>103.24544977563504</v>
      </c>
    </row>
    <row r="16" spans="1:7" ht="107.25" customHeight="1" outlineLevel="3">
      <c r="A16" s="28" t="s">
        <v>6</v>
      </c>
      <c r="B16" s="24" t="s">
        <v>7</v>
      </c>
      <c r="C16" s="2">
        <v>24082400</v>
      </c>
      <c r="D16" s="2">
        <v>25884400</v>
      </c>
      <c r="E16" s="2">
        <v>25884400</v>
      </c>
      <c r="F16" s="2">
        <v>26469053.34</v>
      </c>
      <c r="G16" s="23">
        <f t="shared" si="1"/>
        <v>102.25870926117662</v>
      </c>
    </row>
    <row r="17" spans="1:7" ht="156" customHeight="1" outlineLevel="3">
      <c r="A17" s="28" t="s">
        <v>8</v>
      </c>
      <c r="B17" s="24" t="s">
        <v>9</v>
      </c>
      <c r="C17" s="2">
        <v>24300</v>
      </c>
      <c r="D17" s="2">
        <v>24300</v>
      </c>
      <c r="E17" s="2">
        <v>24300</v>
      </c>
      <c r="F17" s="2">
        <v>70709.100000000006</v>
      </c>
      <c r="G17" s="23">
        <f t="shared" si="1"/>
        <v>290.98395061728399</v>
      </c>
    </row>
    <row r="18" spans="1:7" ht="70.5" customHeight="1" outlineLevel="3">
      <c r="A18" s="28" t="s">
        <v>10</v>
      </c>
      <c r="B18" s="3" t="s">
        <v>11</v>
      </c>
      <c r="C18" s="2">
        <v>170300</v>
      </c>
      <c r="D18" s="2">
        <v>986700</v>
      </c>
      <c r="E18" s="2">
        <v>986700</v>
      </c>
      <c r="F18" s="2">
        <v>1019105.88</v>
      </c>
      <c r="G18" s="23">
        <f t="shared" si="1"/>
        <v>103.28426877470356</v>
      </c>
    </row>
    <row r="19" spans="1:7" ht="119.25" customHeight="1" outlineLevel="3">
      <c r="A19" s="28" t="s">
        <v>12</v>
      </c>
      <c r="B19" s="24" t="s">
        <v>13</v>
      </c>
      <c r="C19" s="2">
        <v>48700</v>
      </c>
      <c r="D19" s="2">
        <v>86500</v>
      </c>
      <c r="E19" s="2">
        <v>86500</v>
      </c>
      <c r="F19" s="2">
        <v>107160</v>
      </c>
      <c r="G19" s="23">
        <f t="shared" si="1"/>
        <v>123.88439306358381</v>
      </c>
    </row>
    <row r="20" spans="1:7" ht="178.5" outlineLevel="3">
      <c r="A20" s="28" t="s">
        <v>343</v>
      </c>
      <c r="B20" s="24" t="s">
        <v>361</v>
      </c>
      <c r="C20" s="2">
        <v>0</v>
      </c>
      <c r="D20" s="2">
        <v>0</v>
      </c>
      <c r="E20" s="2">
        <v>0</v>
      </c>
      <c r="F20" s="2">
        <v>-13438.11</v>
      </c>
      <c r="G20" s="23">
        <v>0</v>
      </c>
    </row>
    <row r="21" spans="1:7" ht="114.75" outlineLevel="3">
      <c r="A21" s="28" t="s">
        <v>344</v>
      </c>
      <c r="B21" s="24" t="s">
        <v>362</v>
      </c>
      <c r="C21" s="2">
        <v>0</v>
      </c>
      <c r="D21" s="2">
        <v>217800</v>
      </c>
      <c r="E21" s="2">
        <v>217800</v>
      </c>
      <c r="F21" s="2">
        <v>217809.3</v>
      </c>
      <c r="G21" s="23">
        <f t="shared" si="1"/>
        <v>100.00426997245178</v>
      </c>
    </row>
    <row r="22" spans="1:7" ht="114.75" outlineLevel="3">
      <c r="A22" s="28" t="s">
        <v>417</v>
      </c>
      <c r="B22" s="24" t="s">
        <v>418</v>
      </c>
      <c r="C22" s="2">
        <v>0</v>
      </c>
      <c r="D22" s="2">
        <v>55000</v>
      </c>
      <c r="E22" s="2">
        <v>55000</v>
      </c>
      <c r="F22" s="2">
        <v>268838.09000000003</v>
      </c>
      <c r="G22" s="23">
        <f t="shared" si="1"/>
        <v>488.7965272727273</v>
      </c>
    </row>
    <row r="23" spans="1:7" s="20" customFormat="1" ht="57" customHeight="1" outlineLevel="1">
      <c r="A23" s="21" t="s">
        <v>14</v>
      </c>
      <c r="B23" s="22" t="s">
        <v>15</v>
      </c>
      <c r="C23" s="9">
        <f>C24</f>
        <v>11323900</v>
      </c>
      <c r="D23" s="9">
        <f t="shared" ref="D23:F23" si="4">D24</f>
        <v>11662900</v>
      </c>
      <c r="E23" s="9">
        <f t="shared" si="4"/>
        <v>11662900</v>
      </c>
      <c r="F23" s="9">
        <f t="shared" si="4"/>
        <v>11902857.67</v>
      </c>
      <c r="G23" s="19">
        <f t="shared" si="1"/>
        <v>102.05744428915622</v>
      </c>
    </row>
    <row r="24" spans="1:7" ht="43.5" customHeight="1" outlineLevel="2">
      <c r="A24" s="28" t="s">
        <v>16</v>
      </c>
      <c r="B24" s="3" t="s">
        <v>17</v>
      </c>
      <c r="C24" s="2">
        <f>C25+C27+C29+C31</f>
        <v>11323900</v>
      </c>
      <c r="D24" s="2">
        <f t="shared" ref="D24:F24" si="5">D25+D27+D29+D31</f>
        <v>11662900</v>
      </c>
      <c r="E24" s="2">
        <f t="shared" si="5"/>
        <v>11662900</v>
      </c>
      <c r="F24" s="2">
        <f t="shared" si="5"/>
        <v>11902857.67</v>
      </c>
      <c r="G24" s="23">
        <f t="shared" si="1"/>
        <v>102.05744428915622</v>
      </c>
    </row>
    <row r="25" spans="1:7" ht="96.75" customHeight="1" outlineLevel="3">
      <c r="A25" s="28" t="s">
        <v>18</v>
      </c>
      <c r="B25" s="3" t="s">
        <v>19</v>
      </c>
      <c r="C25" s="2">
        <f>C26</f>
        <v>5560100</v>
      </c>
      <c r="D25" s="2">
        <f t="shared" ref="D25:F25" si="6">D26</f>
        <v>5899100</v>
      </c>
      <c r="E25" s="2">
        <f t="shared" si="6"/>
        <v>5899100</v>
      </c>
      <c r="F25" s="2">
        <f t="shared" si="6"/>
        <v>6167519.4100000001</v>
      </c>
      <c r="G25" s="23">
        <f t="shared" si="1"/>
        <v>104.55017562000984</v>
      </c>
    </row>
    <row r="26" spans="1:7" ht="157.5" customHeight="1" outlineLevel="4">
      <c r="A26" s="28" t="s">
        <v>20</v>
      </c>
      <c r="B26" s="24" t="s">
        <v>21</v>
      </c>
      <c r="C26" s="2">
        <v>5560100</v>
      </c>
      <c r="D26" s="2">
        <v>5899100</v>
      </c>
      <c r="E26" s="2">
        <v>5899100</v>
      </c>
      <c r="F26" s="2">
        <v>6167519.4100000001</v>
      </c>
      <c r="G26" s="23">
        <f t="shared" si="1"/>
        <v>104.55017562000984</v>
      </c>
    </row>
    <row r="27" spans="1:7" ht="127.5" outlineLevel="3">
      <c r="A27" s="28" t="s">
        <v>22</v>
      </c>
      <c r="B27" s="24" t="s">
        <v>23</v>
      </c>
      <c r="C27" s="2">
        <f>C28</f>
        <v>32100</v>
      </c>
      <c r="D27" s="2">
        <f t="shared" ref="D27:F27" si="7">D28</f>
        <v>32100</v>
      </c>
      <c r="E27" s="2">
        <f t="shared" si="7"/>
        <v>32100</v>
      </c>
      <c r="F27" s="2">
        <f t="shared" si="7"/>
        <v>32212.36</v>
      </c>
      <c r="G27" s="23">
        <f t="shared" si="1"/>
        <v>100.35003115264797</v>
      </c>
    </row>
    <row r="28" spans="1:7" ht="185.25" customHeight="1" outlineLevel="4">
      <c r="A28" s="28" t="s">
        <v>24</v>
      </c>
      <c r="B28" s="24" t="s">
        <v>25</v>
      </c>
      <c r="C28" s="2">
        <v>32100</v>
      </c>
      <c r="D28" s="2">
        <v>32100</v>
      </c>
      <c r="E28" s="2">
        <v>32100</v>
      </c>
      <c r="F28" s="2">
        <v>32212.36</v>
      </c>
      <c r="G28" s="23">
        <f t="shared" si="1"/>
        <v>100.35003115264797</v>
      </c>
    </row>
    <row r="29" spans="1:7" ht="112.5" customHeight="1" outlineLevel="3">
      <c r="A29" s="28" t="s">
        <v>26</v>
      </c>
      <c r="B29" s="3" t="s">
        <v>27</v>
      </c>
      <c r="C29" s="2">
        <f>C30</f>
        <v>6384900</v>
      </c>
      <c r="D29" s="2">
        <f t="shared" ref="D29:F29" si="8">D30</f>
        <v>6384900</v>
      </c>
      <c r="E29" s="2">
        <f t="shared" si="8"/>
        <v>6384900</v>
      </c>
      <c r="F29" s="2">
        <f t="shared" si="8"/>
        <v>6374612.4800000004</v>
      </c>
      <c r="G29" s="23">
        <f t="shared" si="1"/>
        <v>99.838877351250616</v>
      </c>
    </row>
    <row r="30" spans="1:7" ht="159" customHeight="1" outlineLevel="4">
      <c r="A30" s="28" t="s">
        <v>28</v>
      </c>
      <c r="B30" s="24" t="s">
        <v>29</v>
      </c>
      <c r="C30" s="2">
        <v>6384900</v>
      </c>
      <c r="D30" s="2">
        <v>6384900</v>
      </c>
      <c r="E30" s="2">
        <v>6384900</v>
      </c>
      <c r="F30" s="2">
        <v>6374612.4800000004</v>
      </c>
      <c r="G30" s="23">
        <f t="shared" si="1"/>
        <v>99.838877351250616</v>
      </c>
    </row>
    <row r="31" spans="1:7" ht="114.75" customHeight="1" outlineLevel="3">
      <c r="A31" s="28" t="s">
        <v>30</v>
      </c>
      <c r="B31" s="3" t="s">
        <v>31</v>
      </c>
      <c r="C31" s="2">
        <f>C32</f>
        <v>-653200</v>
      </c>
      <c r="D31" s="2">
        <f t="shared" ref="D31:F31" si="9">D32</f>
        <v>-653200</v>
      </c>
      <c r="E31" s="2">
        <f t="shared" si="9"/>
        <v>-653200</v>
      </c>
      <c r="F31" s="2">
        <f t="shared" si="9"/>
        <v>-671486.58</v>
      </c>
      <c r="G31" s="23">
        <f t="shared" si="1"/>
        <v>102.79953766074708</v>
      </c>
    </row>
    <row r="32" spans="1:7" ht="159.75" customHeight="1" outlineLevel="4">
      <c r="A32" s="28" t="s">
        <v>32</v>
      </c>
      <c r="B32" s="24" t="s">
        <v>33</v>
      </c>
      <c r="C32" s="2">
        <v>-653200</v>
      </c>
      <c r="D32" s="2">
        <v>-653200</v>
      </c>
      <c r="E32" s="2">
        <v>-653200</v>
      </c>
      <c r="F32" s="2">
        <v>-671486.58</v>
      </c>
      <c r="G32" s="23">
        <f t="shared" si="1"/>
        <v>102.79953766074708</v>
      </c>
    </row>
    <row r="33" spans="1:7" s="20" customFormat="1" ht="25.5" outlineLevel="1">
      <c r="A33" s="21" t="s">
        <v>34</v>
      </c>
      <c r="B33" s="22" t="s">
        <v>35</v>
      </c>
      <c r="C33" s="9">
        <f>C34+C39+C41+C43</f>
        <v>1228100</v>
      </c>
      <c r="D33" s="9">
        <f t="shared" ref="D33:F33" si="10">D34+D39+D41+D43</f>
        <v>1571200</v>
      </c>
      <c r="E33" s="9">
        <f t="shared" si="10"/>
        <v>1571200</v>
      </c>
      <c r="F33" s="9">
        <f t="shared" si="10"/>
        <v>855289.39</v>
      </c>
      <c r="G33" s="19">
        <f t="shared" si="1"/>
        <v>54.435424516293281</v>
      </c>
    </row>
    <row r="34" spans="1:7" s="20" customFormat="1" ht="41.25" customHeight="1" outlineLevel="1">
      <c r="A34" s="28" t="s">
        <v>341</v>
      </c>
      <c r="B34" s="3" t="s">
        <v>363</v>
      </c>
      <c r="C34" s="2">
        <f>C35+C37</f>
        <v>608100</v>
      </c>
      <c r="D34" s="2">
        <f t="shared" ref="D34:F34" si="11">D35+D37</f>
        <v>915800</v>
      </c>
      <c r="E34" s="2">
        <f t="shared" si="11"/>
        <v>915800</v>
      </c>
      <c r="F34" s="2">
        <f t="shared" si="11"/>
        <v>922945.65</v>
      </c>
      <c r="G34" s="23">
        <f t="shared" si="1"/>
        <v>100.78026315789475</v>
      </c>
    </row>
    <row r="35" spans="1:7" s="20" customFormat="1" ht="51" outlineLevel="1">
      <c r="A35" s="28" t="s">
        <v>342</v>
      </c>
      <c r="B35" s="3" t="s">
        <v>364</v>
      </c>
      <c r="C35" s="2">
        <f>C36</f>
        <v>608100</v>
      </c>
      <c r="D35" s="2">
        <f t="shared" ref="D35:F35" si="12">D36</f>
        <v>694800</v>
      </c>
      <c r="E35" s="2">
        <f t="shared" si="12"/>
        <v>694800</v>
      </c>
      <c r="F35" s="2">
        <f t="shared" si="12"/>
        <v>705233.37</v>
      </c>
      <c r="G35" s="23">
        <f t="shared" si="1"/>
        <v>101.50163644214163</v>
      </c>
    </row>
    <row r="36" spans="1:7" s="20" customFormat="1" ht="51" outlineLevel="1">
      <c r="A36" s="28" t="s">
        <v>371</v>
      </c>
      <c r="B36" s="3" t="s">
        <v>364</v>
      </c>
      <c r="C36" s="2">
        <v>608100</v>
      </c>
      <c r="D36" s="2">
        <v>694800</v>
      </c>
      <c r="E36" s="2">
        <v>694800</v>
      </c>
      <c r="F36" s="2">
        <v>705233.37</v>
      </c>
      <c r="G36" s="23">
        <f t="shared" si="1"/>
        <v>101.50163644214163</v>
      </c>
    </row>
    <row r="37" spans="1:7" s="20" customFormat="1" ht="66.75" customHeight="1" outlineLevel="1">
      <c r="A37" s="28" t="s">
        <v>370</v>
      </c>
      <c r="B37" s="3" t="s">
        <v>372</v>
      </c>
      <c r="C37" s="2">
        <f>C38</f>
        <v>0</v>
      </c>
      <c r="D37" s="2">
        <f t="shared" ref="D37:F37" si="13">D38</f>
        <v>221000</v>
      </c>
      <c r="E37" s="2">
        <f t="shared" si="13"/>
        <v>221000</v>
      </c>
      <c r="F37" s="2">
        <f t="shared" si="13"/>
        <v>217712.28</v>
      </c>
      <c r="G37" s="23">
        <f t="shared" si="1"/>
        <v>98.512343891402708</v>
      </c>
    </row>
    <row r="38" spans="1:7" s="20" customFormat="1" ht="94.5" customHeight="1" outlineLevel="1">
      <c r="A38" s="28" t="s">
        <v>373</v>
      </c>
      <c r="B38" s="3" t="s">
        <v>374</v>
      </c>
      <c r="C38" s="2">
        <v>0</v>
      </c>
      <c r="D38" s="2">
        <v>221000</v>
      </c>
      <c r="E38" s="2">
        <v>221000</v>
      </c>
      <c r="F38" s="2">
        <v>217712.28</v>
      </c>
      <c r="G38" s="23">
        <f t="shared" si="1"/>
        <v>98.512343891402708</v>
      </c>
    </row>
    <row r="39" spans="1:7" ht="25.5" outlineLevel="2">
      <c r="A39" s="28" t="s">
        <v>36</v>
      </c>
      <c r="B39" s="3" t="s">
        <v>37</v>
      </c>
      <c r="C39" s="2">
        <f>C40</f>
        <v>0</v>
      </c>
      <c r="D39" s="2">
        <f t="shared" ref="D39:F39" si="14">D40</f>
        <v>0</v>
      </c>
      <c r="E39" s="2">
        <f t="shared" si="14"/>
        <v>0</v>
      </c>
      <c r="F39" s="2">
        <f t="shared" si="14"/>
        <v>-67786.559999999998</v>
      </c>
      <c r="G39" s="23">
        <v>0</v>
      </c>
    </row>
    <row r="40" spans="1:7" ht="28.5" customHeight="1" outlineLevel="3">
      <c r="A40" s="28" t="s">
        <v>38</v>
      </c>
      <c r="B40" s="3" t="s">
        <v>37</v>
      </c>
      <c r="C40" s="2">
        <v>0</v>
      </c>
      <c r="D40" s="2">
        <v>0</v>
      </c>
      <c r="E40" s="2">
        <v>0</v>
      </c>
      <c r="F40" s="2">
        <v>-67786.559999999998</v>
      </c>
      <c r="G40" s="23">
        <v>0</v>
      </c>
    </row>
    <row r="41" spans="1:7" outlineLevel="2">
      <c r="A41" s="28" t="s">
        <v>39</v>
      </c>
      <c r="B41" s="3" t="s">
        <v>40</v>
      </c>
      <c r="C41" s="2">
        <f>C42</f>
        <v>70000</v>
      </c>
      <c r="D41" s="2">
        <f t="shared" ref="D41:F41" si="15">D42</f>
        <v>105400</v>
      </c>
      <c r="E41" s="2">
        <f t="shared" si="15"/>
        <v>105400</v>
      </c>
      <c r="F41" s="2">
        <f t="shared" si="15"/>
        <v>105421.71</v>
      </c>
      <c r="G41" s="23">
        <f t="shared" si="1"/>
        <v>100.02059772296015</v>
      </c>
    </row>
    <row r="42" spans="1:7" outlineLevel="3">
      <c r="A42" s="28" t="s">
        <v>41</v>
      </c>
      <c r="B42" s="3" t="s">
        <v>40</v>
      </c>
      <c r="C42" s="2">
        <v>70000</v>
      </c>
      <c r="D42" s="2">
        <v>105400</v>
      </c>
      <c r="E42" s="2">
        <v>105400</v>
      </c>
      <c r="F42" s="2">
        <v>105421.71</v>
      </c>
      <c r="G42" s="23">
        <f t="shared" si="1"/>
        <v>100.02059772296015</v>
      </c>
    </row>
    <row r="43" spans="1:7" ht="42" customHeight="1" outlineLevel="2">
      <c r="A43" s="28" t="s">
        <v>42</v>
      </c>
      <c r="B43" s="3" t="s">
        <v>43</v>
      </c>
      <c r="C43" s="2">
        <f>C44</f>
        <v>550000</v>
      </c>
      <c r="D43" s="2">
        <f t="shared" ref="D43:F43" si="16">D44</f>
        <v>550000</v>
      </c>
      <c r="E43" s="2">
        <f t="shared" si="16"/>
        <v>550000</v>
      </c>
      <c r="F43" s="2">
        <f t="shared" si="16"/>
        <v>-105291.41</v>
      </c>
      <c r="G43" s="23">
        <f t="shared" si="1"/>
        <v>-19.143892727272728</v>
      </c>
    </row>
    <row r="44" spans="1:7" ht="57.75" customHeight="1" outlineLevel="3">
      <c r="A44" s="28" t="s">
        <v>44</v>
      </c>
      <c r="B44" s="3" t="s">
        <v>45</v>
      </c>
      <c r="C44" s="2">
        <v>550000</v>
      </c>
      <c r="D44" s="2">
        <v>550000</v>
      </c>
      <c r="E44" s="2">
        <v>550000</v>
      </c>
      <c r="F44" s="2">
        <v>-105291.41</v>
      </c>
      <c r="G44" s="23">
        <f t="shared" si="1"/>
        <v>-19.143892727272728</v>
      </c>
    </row>
    <row r="45" spans="1:7" s="20" customFormat="1" ht="17.25" customHeight="1" outlineLevel="1">
      <c r="A45" s="21" t="s">
        <v>46</v>
      </c>
      <c r="B45" s="22" t="s">
        <v>47</v>
      </c>
      <c r="C45" s="9">
        <f>C46+C48</f>
        <v>4350000</v>
      </c>
      <c r="D45" s="9">
        <f t="shared" ref="D45:F45" si="17">D46+D48</f>
        <v>4096000</v>
      </c>
      <c r="E45" s="9">
        <f t="shared" si="17"/>
        <v>4096000</v>
      </c>
      <c r="F45" s="9">
        <f t="shared" si="17"/>
        <v>3875133.05</v>
      </c>
      <c r="G45" s="19">
        <f t="shared" si="1"/>
        <v>94.607740478515623</v>
      </c>
    </row>
    <row r="46" spans="1:7" outlineLevel="2">
      <c r="A46" s="28" t="s">
        <v>48</v>
      </c>
      <c r="B46" s="3" t="s">
        <v>49</v>
      </c>
      <c r="C46" s="2">
        <f>C47</f>
        <v>1900000</v>
      </c>
      <c r="D46" s="2">
        <f t="shared" ref="D46:F46" si="18">D47</f>
        <v>1900000</v>
      </c>
      <c r="E46" s="2">
        <f t="shared" si="18"/>
        <v>1900000</v>
      </c>
      <c r="F46" s="2">
        <f t="shared" si="18"/>
        <v>2159526.31</v>
      </c>
      <c r="G46" s="23">
        <f t="shared" si="1"/>
        <v>113.65927947368422</v>
      </c>
    </row>
    <row r="47" spans="1:7" ht="70.5" customHeight="1" outlineLevel="3">
      <c r="A47" s="28" t="s">
        <v>50</v>
      </c>
      <c r="B47" s="3" t="s">
        <v>51</v>
      </c>
      <c r="C47" s="2">
        <v>1900000</v>
      </c>
      <c r="D47" s="2">
        <v>1900000</v>
      </c>
      <c r="E47" s="2">
        <v>1900000</v>
      </c>
      <c r="F47" s="2">
        <v>2159526.31</v>
      </c>
      <c r="G47" s="23">
        <f t="shared" si="1"/>
        <v>113.65927947368422</v>
      </c>
    </row>
    <row r="48" spans="1:7" outlineLevel="2">
      <c r="A48" s="28" t="s">
        <v>52</v>
      </c>
      <c r="B48" s="3" t="s">
        <v>53</v>
      </c>
      <c r="C48" s="2">
        <f>C49+C51</f>
        <v>2450000</v>
      </c>
      <c r="D48" s="2">
        <f t="shared" ref="D48:F48" si="19">D49+D51</f>
        <v>2196000</v>
      </c>
      <c r="E48" s="2">
        <f t="shared" si="19"/>
        <v>2196000</v>
      </c>
      <c r="F48" s="2">
        <f t="shared" si="19"/>
        <v>1715606.74</v>
      </c>
      <c r="G48" s="23">
        <f t="shared" si="1"/>
        <v>78.124168488160294</v>
      </c>
    </row>
    <row r="49" spans="1:7" outlineLevel="3">
      <c r="A49" s="28" t="s">
        <v>54</v>
      </c>
      <c r="B49" s="3" t="s">
        <v>55</v>
      </c>
      <c r="C49" s="2">
        <f>C50</f>
        <v>810000</v>
      </c>
      <c r="D49" s="2">
        <f t="shared" ref="D49:F49" si="20">D50</f>
        <v>556000</v>
      </c>
      <c r="E49" s="2">
        <f t="shared" si="20"/>
        <v>556000</v>
      </c>
      <c r="F49" s="2">
        <f t="shared" si="20"/>
        <v>226072.81</v>
      </c>
      <c r="G49" s="23">
        <f t="shared" si="1"/>
        <v>40.660577338129492</v>
      </c>
    </row>
    <row r="50" spans="1:7" ht="58.5" customHeight="1" outlineLevel="4">
      <c r="A50" s="28" t="s">
        <v>56</v>
      </c>
      <c r="B50" s="3" t="s">
        <v>57</v>
      </c>
      <c r="C50" s="2">
        <v>810000</v>
      </c>
      <c r="D50" s="2">
        <v>556000</v>
      </c>
      <c r="E50" s="2">
        <v>556000</v>
      </c>
      <c r="F50" s="2">
        <v>226072.81</v>
      </c>
      <c r="G50" s="23">
        <f t="shared" si="1"/>
        <v>40.660577338129492</v>
      </c>
    </row>
    <row r="51" spans="1:7" outlineLevel="3">
      <c r="A51" s="28" t="s">
        <v>58</v>
      </c>
      <c r="B51" s="3" t="s">
        <v>59</v>
      </c>
      <c r="C51" s="2">
        <f>C52</f>
        <v>1640000</v>
      </c>
      <c r="D51" s="2">
        <f t="shared" ref="D51:F51" si="21">D52</f>
        <v>1640000</v>
      </c>
      <c r="E51" s="2">
        <f t="shared" si="21"/>
        <v>1640000</v>
      </c>
      <c r="F51" s="2">
        <f t="shared" si="21"/>
        <v>1489533.93</v>
      </c>
      <c r="G51" s="23">
        <f t="shared" si="1"/>
        <v>90.825239634146342</v>
      </c>
    </row>
    <row r="52" spans="1:7" ht="55.5" customHeight="1" outlineLevel="4">
      <c r="A52" s="28" t="s">
        <v>60</v>
      </c>
      <c r="B52" s="3" t="s">
        <v>61</v>
      </c>
      <c r="C52" s="2">
        <v>1640000</v>
      </c>
      <c r="D52" s="2">
        <v>1640000</v>
      </c>
      <c r="E52" s="2">
        <v>1640000</v>
      </c>
      <c r="F52" s="2">
        <v>1489533.93</v>
      </c>
      <c r="G52" s="23">
        <f t="shared" si="1"/>
        <v>90.825239634146342</v>
      </c>
    </row>
    <row r="53" spans="1:7" s="20" customFormat="1" outlineLevel="1">
      <c r="A53" s="21" t="s">
        <v>62</v>
      </c>
      <c r="B53" s="22" t="s">
        <v>63</v>
      </c>
      <c r="C53" s="9">
        <f>C54</f>
        <v>1200000</v>
      </c>
      <c r="D53" s="9">
        <f t="shared" ref="D53:F53" si="22">D54</f>
        <v>1100000</v>
      </c>
      <c r="E53" s="9">
        <f t="shared" si="22"/>
        <v>1100000</v>
      </c>
      <c r="F53" s="9">
        <f t="shared" si="22"/>
        <v>1055071.21</v>
      </c>
      <c r="G53" s="19">
        <f t="shared" si="1"/>
        <v>95.915564545454544</v>
      </c>
    </row>
    <row r="54" spans="1:7" ht="41.25" customHeight="1" outlineLevel="2">
      <c r="A54" s="28" t="s">
        <v>64</v>
      </c>
      <c r="B54" s="3" t="s">
        <v>65</v>
      </c>
      <c r="C54" s="2">
        <f>C55</f>
        <v>1200000</v>
      </c>
      <c r="D54" s="2">
        <f t="shared" ref="D54:F54" si="23">D55</f>
        <v>1100000</v>
      </c>
      <c r="E54" s="2">
        <f t="shared" si="23"/>
        <v>1100000</v>
      </c>
      <c r="F54" s="2">
        <f t="shared" si="23"/>
        <v>1055071.21</v>
      </c>
      <c r="G54" s="23">
        <f t="shared" si="1"/>
        <v>95.915564545454544</v>
      </c>
    </row>
    <row r="55" spans="1:7" ht="70.5" customHeight="1" outlineLevel="3">
      <c r="A55" s="28" t="s">
        <v>66</v>
      </c>
      <c r="B55" s="3" t="s">
        <v>67</v>
      </c>
      <c r="C55" s="2">
        <v>1200000</v>
      </c>
      <c r="D55" s="2">
        <v>1100000</v>
      </c>
      <c r="E55" s="2">
        <v>1100000</v>
      </c>
      <c r="F55" s="2">
        <v>1055071.21</v>
      </c>
      <c r="G55" s="23">
        <f t="shared" si="1"/>
        <v>95.915564545454544</v>
      </c>
    </row>
    <row r="56" spans="1:7" s="20" customFormat="1" ht="70.5" customHeight="1" outlineLevel="1">
      <c r="A56" s="21" t="s">
        <v>68</v>
      </c>
      <c r="B56" s="22" t="s">
        <v>69</v>
      </c>
      <c r="C56" s="9">
        <f>C57+C66+C71</f>
        <v>18065500</v>
      </c>
      <c r="D56" s="9">
        <f t="shared" ref="D56:F56" si="24">D57+D66+D71</f>
        <v>21836602.32</v>
      </c>
      <c r="E56" s="9">
        <f t="shared" si="24"/>
        <v>21836602.32</v>
      </c>
      <c r="F56" s="9">
        <f t="shared" si="24"/>
        <v>21933187.59</v>
      </c>
      <c r="G56" s="19">
        <f t="shared" si="1"/>
        <v>100.44230905790474</v>
      </c>
    </row>
    <row r="57" spans="1:7" ht="129.75" customHeight="1" outlineLevel="2">
      <c r="A57" s="28" t="s">
        <v>70</v>
      </c>
      <c r="B57" s="24" t="s">
        <v>71</v>
      </c>
      <c r="C57" s="2">
        <f>C58+C60+C62+C64</f>
        <v>14730700</v>
      </c>
      <c r="D57" s="2">
        <f t="shared" ref="D57:F57" si="25">D58+D60+D62+D64</f>
        <v>17747902.32</v>
      </c>
      <c r="E57" s="2">
        <f t="shared" si="25"/>
        <v>17747902.32</v>
      </c>
      <c r="F57" s="2">
        <f t="shared" si="25"/>
        <v>17776217.199999999</v>
      </c>
      <c r="G57" s="23">
        <f t="shared" si="1"/>
        <v>100.15953930492445</v>
      </c>
    </row>
    <row r="58" spans="1:7" ht="93" customHeight="1" outlineLevel="3">
      <c r="A58" s="28" t="s">
        <v>72</v>
      </c>
      <c r="B58" s="3" t="s">
        <v>73</v>
      </c>
      <c r="C58" s="2">
        <f>C59</f>
        <v>13759400</v>
      </c>
      <c r="D58" s="2">
        <f t="shared" ref="D58:F58" si="26">D59</f>
        <v>16672102.32</v>
      </c>
      <c r="E58" s="2">
        <f t="shared" si="26"/>
        <v>16672102.32</v>
      </c>
      <c r="F58" s="2">
        <f t="shared" si="26"/>
        <v>16721440.15</v>
      </c>
      <c r="G58" s="23">
        <f t="shared" si="1"/>
        <v>100.29593046547474</v>
      </c>
    </row>
    <row r="59" spans="1:7" ht="121.5" customHeight="1" outlineLevel="4">
      <c r="A59" s="28" t="s">
        <v>74</v>
      </c>
      <c r="B59" s="24" t="s">
        <v>75</v>
      </c>
      <c r="C59" s="2">
        <v>13759400</v>
      </c>
      <c r="D59" s="2">
        <v>16672102.32</v>
      </c>
      <c r="E59" s="2">
        <v>16672102.32</v>
      </c>
      <c r="F59" s="2">
        <v>16721440.15</v>
      </c>
      <c r="G59" s="23">
        <f t="shared" si="1"/>
        <v>100.29593046547474</v>
      </c>
    </row>
    <row r="60" spans="1:7" ht="117" customHeight="1" outlineLevel="3">
      <c r="A60" s="28" t="s">
        <v>76</v>
      </c>
      <c r="B60" s="24" t="s">
        <v>77</v>
      </c>
      <c r="C60" s="2">
        <f>C61</f>
        <v>69600</v>
      </c>
      <c r="D60" s="2">
        <f t="shared" ref="D60:F60" si="27">D61</f>
        <v>174100</v>
      </c>
      <c r="E60" s="2">
        <f t="shared" si="27"/>
        <v>174100</v>
      </c>
      <c r="F60" s="2">
        <f t="shared" si="27"/>
        <v>183414.83</v>
      </c>
      <c r="G60" s="23">
        <f t="shared" si="1"/>
        <v>105.35027570361861</v>
      </c>
    </row>
    <row r="61" spans="1:7" ht="110.25" customHeight="1" outlineLevel="4">
      <c r="A61" s="28" t="s">
        <v>78</v>
      </c>
      <c r="B61" s="3" t="s">
        <v>79</v>
      </c>
      <c r="C61" s="2">
        <v>69600</v>
      </c>
      <c r="D61" s="2">
        <v>174100</v>
      </c>
      <c r="E61" s="2">
        <v>174100</v>
      </c>
      <c r="F61" s="2">
        <v>183414.83</v>
      </c>
      <c r="G61" s="23">
        <f t="shared" si="1"/>
        <v>105.35027570361861</v>
      </c>
    </row>
    <row r="62" spans="1:7" ht="127.5" customHeight="1" outlineLevel="3">
      <c r="A62" s="28" t="s">
        <v>80</v>
      </c>
      <c r="B62" s="24" t="s">
        <v>81</v>
      </c>
      <c r="C62" s="2">
        <f>C63</f>
        <v>119100</v>
      </c>
      <c r="D62" s="2">
        <f t="shared" ref="D62:F62" si="28">D63</f>
        <v>119100</v>
      </c>
      <c r="E62" s="2">
        <f t="shared" si="28"/>
        <v>119100</v>
      </c>
      <c r="F62" s="2">
        <f t="shared" si="28"/>
        <v>101674.2</v>
      </c>
      <c r="G62" s="23">
        <f t="shared" si="1"/>
        <v>85.368765743073055</v>
      </c>
    </row>
    <row r="63" spans="1:7" ht="103.5" customHeight="1" outlineLevel="4">
      <c r="A63" s="28" t="s">
        <v>82</v>
      </c>
      <c r="B63" s="3" t="s">
        <v>83</v>
      </c>
      <c r="C63" s="2">
        <v>119100</v>
      </c>
      <c r="D63" s="2">
        <v>119100</v>
      </c>
      <c r="E63" s="2">
        <v>119100</v>
      </c>
      <c r="F63" s="2">
        <v>101674.2</v>
      </c>
      <c r="G63" s="23">
        <f t="shared" si="1"/>
        <v>85.368765743073055</v>
      </c>
    </row>
    <row r="64" spans="1:7" ht="57" customHeight="1" outlineLevel="3">
      <c r="A64" s="28" t="s">
        <v>84</v>
      </c>
      <c r="B64" s="3" t="s">
        <v>85</v>
      </c>
      <c r="C64" s="2">
        <f>C65</f>
        <v>782600</v>
      </c>
      <c r="D64" s="2">
        <f t="shared" ref="D64:F64" si="29">D65</f>
        <v>782600</v>
      </c>
      <c r="E64" s="2">
        <f t="shared" si="29"/>
        <v>782600</v>
      </c>
      <c r="F64" s="2">
        <f t="shared" si="29"/>
        <v>769688.02</v>
      </c>
      <c r="G64" s="23">
        <f t="shared" si="1"/>
        <v>98.350117556861747</v>
      </c>
    </row>
    <row r="65" spans="1:7" ht="57" customHeight="1" outlineLevel="4">
      <c r="A65" s="28" t="s">
        <v>86</v>
      </c>
      <c r="B65" s="3" t="s">
        <v>87</v>
      </c>
      <c r="C65" s="2">
        <v>782600</v>
      </c>
      <c r="D65" s="2">
        <v>782600</v>
      </c>
      <c r="E65" s="2">
        <v>782600</v>
      </c>
      <c r="F65" s="2">
        <v>769688.02</v>
      </c>
      <c r="G65" s="23">
        <f t="shared" si="1"/>
        <v>98.350117556861747</v>
      </c>
    </row>
    <row r="66" spans="1:7" ht="69.75" customHeight="1" outlineLevel="2">
      <c r="A66" s="28" t="s">
        <v>88</v>
      </c>
      <c r="B66" s="3" t="s">
        <v>89</v>
      </c>
      <c r="C66" s="2">
        <f>C67+C69</f>
        <v>2957000</v>
      </c>
      <c r="D66" s="2">
        <f t="shared" ref="D66:F66" si="30">D67+D69</f>
        <v>3275000</v>
      </c>
      <c r="E66" s="2">
        <f t="shared" si="30"/>
        <v>3275000</v>
      </c>
      <c r="F66" s="2">
        <f t="shared" si="30"/>
        <v>3275140.29</v>
      </c>
      <c r="G66" s="23">
        <f t="shared" si="1"/>
        <v>100.00428366412213</v>
      </c>
    </row>
    <row r="67" spans="1:7" ht="69.75" customHeight="1" outlineLevel="3">
      <c r="A67" s="28" t="s">
        <v>90</v>
      </c>
      <c r="B67" s="3" t="s">
        <v>91</v>
      </c>
      <c r="C67" s="2">
        <f>C68</f>
        <v>2653900</v>
      </c>
      <c r="D67" s="2">
        <f t="shared" ref="D67:F67" si="31">D68</f>
        <v>2953400</v>
      </c>
      <c r="E67" s="2">
        <f t="shared" si="31"/>
        <v>2953400</v>
      </c>
      <c r="F67" s="2">
        <f t="shared" si="31"/>
        <v>2953481.54</v>
      </c>
      <c r="G67" s="23">
        <f t="shared" si="1"/>
        <v>100.00276088575879</v>
      </c>
    </row>
    <row r="68" spans="1:7" ht="173.25" customHeight="1" outlineLevel="4">
      <c r="A68" s="28" t="s">
        <v>92</v>
      </c>
      <c r="B68" s="24" t="s">
        <v>93</v>
      </c>
      <c r="C68" s="2">
        <v>2653900</v>
      </c>
      <c r="D68" s="2">
        <v>2953400</v>
      </c>
      <c r="E68" s="2">
        <v>2953400</v>
      </c>
      <c r="F68" s="2">
        <v>2953481.54</v>
      </c>
      <c r="G68" s="23">
        <f t="shared" si="1"/>
        <v>100.00276088575879</v>
      </c>
    </row>
    <row r="69" spans="1:7" ht="71.25" customHeight="1" outlineLevel="3">
      <c r="A69" s="28" t="s">
        <v>94</v>
      </c>
      <c r="B69" s="3" t="s">
        <v>95</v>
      </c>
      <c r="C69" s="2">
        <f>C70</f>
        <v>303100</v>
      </c>
      <c r="D69" s="2">
        <f t="shared" ref="D69:F69" si="32">D70</f>
        <v>321600</v>
      </c>
      <c r="E69" s="2">
        <f t="shared" si="32"/>
        <v>321600</v>
      </c>
      <c r="F69" s="2">
        <f t="shared" si="32"/>
        <v>321658.75</v>
      </c>
      <c r="G69" s="23">
        <f t="shared" si="1"/>
        <v>100.01826803482588</v>
      </c>
    </row>
    <row r="70" spans="1:7" ht="146.25" customHeight="1" outlineLevel="4">
      <c r="A70" s="28" t="s">
        <v>96</v>
      </c>
      <c r="B70" s="24" t="s">
        <v>97</v>
      </c>
      <c r="C70" s="2">
        <v>303100</v>
      </c>
      <c r="D70" s="2">
        <v>321600</v>
      </c>
      <c r="E70" s="2">
        <v>321600</v>
      </c>
      <c r="F70" s="2">
        <v>321658.75</v>
      </c>
      <c r="G70" s="23">
        <f t="shared" si="1"/>
        <v>100.01826803482588</v>
      </c>
    </row>
    <row r="71" spans="1:7" ht="123.75" customHeight="1" outlineLevel="2">
      <c r="A71" s="28" t="s">
        <v>98</v>
      </c>
      <c r="B71" s="24" t="s">
        <v>99</v>
      </c>
      <c r="C71" s="2">
        <f>C72</f>
        <v>377800</v>
      </c>
      <c r="D71" s="2">
        <f t="shared" ref="D71:F71" si="33">D72</f>
        <v>813700</v>
      </c>
      <c r="E71" s="2">
        <f t="shared" si="33"/>
        <v>813700</v>
      </c>
      <c r="F71" s="2">
        <f t="shared" si="33"/>
        <v>881830.1</v>
      </c>
      <c r="G71" s="23">
        <f t="shared" si="1"/>
        <v>108.37287698168858</v>
      </c>
    </row>
    <row r="72" spans="1:7" ht="121.5" customHeight="1" outlineLevel="3">
      <c r="A72" s="28" t="s">
        <v>100</v>
      </c>
      <c r="B72" s="24" t="s">
        <v>101</v>
      </c>
      <c r="C72" s="2">
        <f>C73</f>
        <v>377800</v>
      </c>
      <c r="D72" s="2">
        <f t="shared" ref="D72:F72" si="34">D73</f>
        <v>813700</v>
      </c>
      <c r="E72" s="2">
        <f t="shared" si="34"/>
        <v>813700</v>
      </c>
      <c r="F72" s="2">
        <f t="shared" si="34"/>
        <v>881830.1</v>
      </c>
      <c r="G72" s="23">
        <f t="shared" si="1"/>
        <v>108.37287698168858</v>
      </c>
    </row>
    <row r="73" spans="1:7" ht="109.5" customHeight="1" outlineLevel="4">
      <c r="A73" s="28" t="s">
        <v>102</v>
      </c>
      <c r="B73" s="3" t="s">
        <v>103</v>
      </c>
      <c r="C73" s="2">
        <v>377800</v>
      </c>
      <c r="D73" s="2">
        <v>813700</v>
      </c>
      <c r="E73" s="2">
        <v>813700</v>
      </c>
      <c r="F73" s="2">
        <v>881830.1</v>
      </c>
      <c r="G73" s="23">
        <f t="shared" si="1"/>
        <v>108.37287698168858</v>
      </c>
    </row>
    <row r="74" spans="1:7" s="20" customFormat="1" ht="30.75" customHeight="1" outlineLevel="1">
      <c r="A74" s="21" t="s">
        <v>104</v>
      </c>
      <c r="B74" s="22" t="s">
        <v>105</v>
      </c>
      <c r="C74" s="9">
        <f>C75</f>
        <v>145000</v>
      </c>
      <c r="D74" s="9">
        <f t="shared" ref="D74:F74" si="35">D75</f>
        <v>171700</v>
      </c>
      <c r="E74" s="9">
        <f t="shared" si="35"/>
        <v>171700</v>
      </c>
      <c r="F74" s="9">
        <f t="shared" si="35"/>
        <v>171724.41999999998</v>
      </c>
      <c r="G74" s="19">
        <f t="shared" si="1"/>
        <v>100.01422248107164</v>
      </c>
    </row>
    <row r="75" spans="1:7" ht="30" customHeight="1" outlineLevel="2">
      <c r="A75" s="28" t="s">
        <v>106</v>
      </c>
      <c r="B75" s="3" t="s">
        <v>107</v>
      </c>
      <c r="C75" s="2">
        <f>C76+C77</f>
        <v>145000</v>
      </c>
      <c r="D75" s="2">
        <f t="shared" ref="D75:F75" si="36">D76+D77</f>
        <v>171700</v>
      </c>
      <c r="E75" s="2">
        <f t="shared" si="36"/>
        <v>171700</v>
      </c>
      <c r="F75" s="2">
        <f t="shared" si="36"/>
        <v>171724.41999999998</v>
      </c>
      <c r="G75" s="23">
        <f t="shared" si="1"/>
        <v>100.01422248107164</v>
      </c>
    </row>
    <row r="76" spans="1:7" ht="43.5" customHeight="1" outlineLevel="3">
      <c r="A76" s="28" t="s">
        <v>108</v>
      </c>
      <c r="B76" s="3" t="s">
        <v>109</v>
      </c>
      <c r="C76" s="2">
        <v>71000</v>
      </c>
      <c r="D76" s="2">
        <v>78200</v>
      </c>
      <c r="E76" s="2">
        <v>78200</v>
      </c>
      <c r="F76" s="2">
        <v>78226.91</v>
      </c>
      <c r="G76" s="23">
        <f t="shared" si="1"/>
        <v>100.03441176470589</v>
      </c>
    </row>
    <row r="77" spans="1:7" ht="55.5" customHeight="1" outlineLevel="3">
      <c r="A77" s="28" t="s">
        <v>110</v>
      </c>
      <c r="B77" s="3" t="s">
        <v>111</v>
      </c>
      <c r="C77" s="2">
        <v>74000</v>
      </c>
      <c r="D77" s="2">
        <v>93500</v>
      </c>
      <c r="E77" s="2">
        <v>93500</v>
      </c>
      <c r="F77" s="2">
        <v>93497.51</v>
      </c>
      <c r="G77" s="23">
        <f t="shared" si="1"/>
        <v>99.997336898395716</v>
      </c>
    </row>
    <row r="78" spans="1:7" s="20" customFormat="1" ht="51" outlineLevel="1">
      <c r="A78" s="21" t="s">
        <v>112</v>
      </c>
      <c r="B78" s="22" t="s">
        <v>113</v>
      </c>
      <c r="C78" s="9">
        <f>C79+C82</f>
        <v>9976027</v>
      </c>
      <c r="D78" s="9">
        <f t="shared" ref="D78:F78" si="37">D79+D82</f>
        <v>8320161.3300000001</v>
      </c>
      <c r="E78" s="9">
        <f t="shared" si="37"/>
        <v>8320161.3300000001</v>
      </c>
      <c r="F78" s="9">
        <f t="shared" si="37"/>
        <v>9989260.4900000002</v>
      </c>
      <c r="G78" s="19">
        <f t="shared" ref="G78:G139" si="38">F78/E78*100</f>
        <v>120.0608989873998</v>
      </c>
    </row>
    <row r="79" spans="1:7" ht="31.5" customHeight="1" outlineLevel="2">
      <c r="A79" s="28" t="s">
        <v>114</v>
      </c>
      <c r="B79" s="3" t="s">
        <v>115</v>
      </c>
      <c r="C79" s="2">
        <f>C80</f>
        <v>9330827</v>
      </c>
      <c r="D79" s="2">
        <f t="shared" ref="D79:F79" si="39">D80</f>
        <v>7668261.3300000001</v>
      </c>
      <c r="E79" s="2">
        <f t="shared" si="39"/>
        <v>7668261.3300000001</v>
      </c>
      <c r="F79" s="2">
        <f t="shared" si="39"/>
        <v>7418307.3600000003</v>
      </c>
      <c r="G79" s="23">
        <f t="shared" si="38"/>
        <v>96.740408819635263</v>
      </c>
    </row>
    <row r="80" spans="1:7" ht="30" customHeight="1" outlineLevel="3">
      <c r="A80" s="28" t="s">
        <v>116</v>
      </c>
      <c r="B80" s="3" t="s">
        <v>117</v>
      </c>
      <c r="C80" s="2">
        <f>C81</f>
        <v>9330827</v>
      </c>
      <c r="D80" s="2">
        <f t="shared" ref="D80:F80" si="40">D81</f>
        <v>7668261.3300000001</v>
      </c>
      <c r="E80" s="2">
        <f t="shared" si="40"/>
        <v>7668261.3300000001</v>
      </c>
      <c r="F80" s="2">
        <f t="shared" si="40"/>
        <v>7418307.3600000003</v>
      </c>
      <c r="G80" s="23">
        <f t="shared" si="38"/>
        <v>96.740408819635263</v>
      </c>
    </row>
    <row r="81" spans="1:7" ht="48" customHeight="1" outlineLevel="4">
      <c r="A81" s="28" t="s">
        <v>118</v>
      </c>
      <c r="B81" s="3" t="s">
        <v>119</v>
      </c>
      <c r="C81" s="2">
        <v>9330827</v>
      </c>
      <c r="D81" s="2">
        <v>7668261.3300000001</v>
      </c>
      <c r="E81" s="2">
        <v>7668261.3300000001</v>
      </c>
      <c r="F81" s="2">
        <v>7418307.3600000003</v>
      </c>
      <c r="G81" s="23">
        <f t="shared" si="38"/>
        <v>96.740408819635263</v>
      </c>
    </row>
    <row r="82" spans="1:7" ht="30.75" customHeight="1" outlineLevel="2">
      <c r="A82" s="28" t="s">
        <v>120</v>
      </c>
      <c r="B82" s="3" t="s">
        <v>121</v>
      </c>
      <c r="C82" s="2">
        <f>C83+C85</f>
        <v>645200</v>
      </c>
      <c r="D82" s="2">
        <f t="shared" ref="D82:F82" si="41">D83+D85</f>
        <v>651900</v>
      </c>
      <c r="E82" s="2">
        <f t="shared" si="41"/>
        <v>651900</v>
      </c>
      <c r="F82" s="2">
        <f t="shared" si="41"/>
        <v>2570953.13</v>
      </c>
      <c r="G82" s="23">
        <f t="shared" si="38"/>
        <v>394.37845221659762</v>
      </c>
    </row>
    <row r="83" spans="1:7" ht="44.25" customHeight="1" outlineLevel="3">
      <c r="A83" s="28" t="s">
        <v>122</v>
      </c>
      <c r="B83" s="3" t="s">
        <v>123</v>
      </c>
      <c r="C83" s="2">
        <f>C84</f>
        <v>645200</v>
      </c>
      <c r="D83" s="2">
        <f t="shared" ref="D83:F83" si="42">D84</f>
        <v>645200</v>
      </c>
      <c r="E83" s="2">
        <f t="shared" si="42"/>
        <v>645200</v>
      </c>
      <c r="F83" s="2">
        <f t="shared" si="42"/>
        <v>605483.51</v>
      </c>
      <c r="G83" s="23">
        <f t="shared" si="38"/>
        <v>93.844313391196536</v>
      </c>
    </row>
    <row r="84" spans="1:7" ht="51" outlineLevel="4">
      <c r="A84" s="28" t="s">
        <v>124</v>
      </c>
      <c r="B84" s="3" t="s">
        <v>125</v>
      </c>
      <c r="C84" s="2">
        <v>645200</v>
      </c>
      <c r="D84" s="2">
        <v>645200</v>
      </c>
      <c r="E84" s="2">
        <v>645200</v>
      </c>
      <c r="F84" s="2">
        <v>605483.51</v>
      </c>
      <c r="G84" s="23">
        <f t="shared" si="38"/>
        <v>93.844313391196536</v>
      </c>
    </row>
    <row r="85" spans="1:7" ht="25.5" outlineLevel="3">
      <c r="A85" s="28" t="s">
        <v>126</v>
      </c>
      <c r="B85" s="3" t="s">
        <v>127</v>
      </c>
      <c r="C85" s="2">
        <f>C86</f>
        <v>0</v>
      </c>
      <c r="D85" s="2">
        <f t="shared" ref="D85:F85" si="43">D86</f>
        <v>6700</v>
      </c>
      <c r="E85" s="2">
        <f t="shared" si="43"/>
        <v>6700</v>
      </c>
      <c r="F85" s="2">
        <f t="shared" si="43"/>
        <v>1965469.62</v>
      </c>
      <c r="G85" s="23">
        <f t="shared" si="38"/>
        <v>29335.367462686572</v>
      </c>
    </row>
    <row r="86" spans="1:7" ht="30" customHeight="1" outlineLevel="4">
      <c r="A86" s="28" t="s">
        <v>128</v>
      </c>
      <c r="B86" s="3" t="s">
        <v>129</v>
      </c>
      <c r="C86" s="2">
        <v>0</v>
      </c>
      <c r="D86" s="2">
        <v>6700</v>
      </c>
      <c r="E86" s="2">
        <v>6700</v>
      </c>
      <c r="F86" s="2">
        <v>1965469.62</v>
      </c>
      <c r="G86" s="23">
        <f t="shared" si="38"/>
        <v>29335.367462686572</v>
      </c>
    </row>
    <row r="87" spans="1:7" s="20" customFormat="1" ht="43.5" customHeight="1" outlineLevel="1">
      <c r="A87" s="21" t="s">
        <v>130</v>
      </c>
      <c r="B87" s="22" t="s">
        <v>131</v>
      </c>
      <c r="C87" s="9">
        <f>C88+C91+C96</f>
        <v>1291700</v>
      </c>
      <c r="D87" s="9">
        <f t="shared" ref="D87:F87" si="44">D88+D91+D96</f>
        <v>1718456</v>
      </c>
      <c r="E87" s="9">
        <f t="shared" si="44"/>
        <v>1718456</v>
      </c>
      <c r="F87" s="9">
        <f t="shared" si="44"/>
        <v>1777560.2599999998</v>
      </c>
      <c r="G87" s="19">
        <f t="shared" si="38"/>
        <v>103.43938163095243</v>
      </c>
    </row>
    <row r="88" spans="1:7" ht="112.5" customHeight="1" outlineLevel="2">
      <c r="A88" s="28" t="s">
        <v>132</v>
      </c>
      <c r="B88" s="24" t="s">
        <v>133</v>
      </c>
      <c r="C88" s="2">
        <f>C89</f>
        <v>1200000</v>
      </c>
      <c r="D88" s="2">
        <f t="shared" ref="D88:F88" si="45">D89</f>
        <v>1105600</v>
      </c>
      <c r="E88" s="2">
        <f t="shared" si="45"/>
        <v>1105600</v>
      </c>
      <c r="F88" s="2">
        <f t="shared" si="45"/>
        <v>1164600</v>
      </c>
      <c r="G88" s="23">
        <f t="shared" si="38"/>
        <v>105.33646888567294</v>
      </c>
    </row>
    <row r="89" spans="1:7" ht="138.75" customHeight="1" outlineLevel="3">
      <c r="A89" s="28" t="s">
        <v>134</v>
      </c>
      <c r="B89" s="24" t="s">
        <v>135</v>
      </c>
      <c r="C89" s="2">
        <f>C90</f>
        <v>1200000</v>
      </c>
      <c r="D89" s="2">
        <f t="shared" ref="D89:F89" si="46">D90</f>
        <v>1105600</v>
      </c>
      <c r="E89" s="2">
        <f t="shared" si="46"/>
        <v>1105600</v>
      </c>
      <c r="F89" s="2">
        <f t="shared" si="46"/>
        <v>1164600</v>
      </c>
      <c r="G89" s="23">
        <f t="shared" si="38"/>
        <v>105.33646888567294</v>
      </c>
    </row>
    <row r="90" spans="1:7" ht="139.5" customHeight="1" outlineLevel="4">
      <c r="A90" s="28" t="s">
        <v>136</v>
      </c>
      <c r="B90" s="24" t="s">
        <v>137</v>
      </c>
      <c r="C90" s="2">
        <v>1200000</v>
      </c>
      <c r="D90" s="2">
        <v>1105600</v>
      </c>
      <c r="E90" s="2">
        <v>1105600</v>
      </c>
      <c r="F90" s="2">
        <v>1164600</v>
      </c>
      <c r="G90" s="23">
        <f t="shared" si="38"/>
        <v>105.33646888567294</v>
      </c>
    </row>
    <row r="91" spans="1:7" ht="51" outlineLevel="2">
      <c r="A91" s="28" t="s">
        <v>138</v>
      </c>
      <c r="B91" s="3" t="s">
        <v>139</v>
      </c>
      <c r="C91" s="2">
        <f>C92+C94</f>
        <v>28000</v>
      </c>
      <c r="D91" s="2">
        <f t="shared" ref="D91:F91" si="47">D92+D94</f>
        <v>344757</v>
      </c>
      <c r="E91" s="2">
        <f t="shared" si="47"/>
        <v>344757</v>
      </c>
      <c r="F91" s="2">
        <f t="shared" si="47"/>
        <v>344804.33999999997</v>
      </c>
      <c r="G91" s="23">
        <f t="shared" si="38"/>
        <v>100.0137314108198</v>
      </c>
    </row>
    <row r="92" spans="1:7" ht="51" outlineLevel="3">
      <c r="A92" s="28" t="s">
        <v>140</v>
      </c>
      <c r="B92" s="3" t="s">
        <v>141</v>
      </c>
      <c r="C92" s="2">
        <f>C93</f>
        <v>15300</v>
      </c>
      <c r="D92" s="2">
        <f t="shared" ref="D92:F92" si="48">D93</f>
        <v>295328</v>
      </c>
      <c r="E92" s="2">
        <f t="shared" si="48"/>
        <v>295328</v>
      </c>
      <c r="F92" s="2">
        <f t="shared" si="48"/>
        <v>295376.3</v>
      </c>
      <c r="G92" s="23">
        <f t="shared" si="38"/>
        <v>100.01635469715029</v>
      </c>
    </row>
    <row r="93" spans="1:7" ht="69.75" customHeight="1" outlineLevel="4">
      <c r="A93" s="28" t="s">
        <v>142</v>
      </c>
      <c r="B93" s="3" t="s">
        <v>143</v>
      </c>
      <c r="C93" s="2">
        <v>15300</v>
      </c>
      <c r="D93" s="2">
        <v>295328</v>
      </c>
      <c r="E93" s="2">
        <v>295328</v>
      </c>
      <c r="F93" s="2">
        <v>295376.3</v>
      </c>
      <c r="G93" s="23">
        <f t="shared" si="38"/>
        <v>100.01635469715029</v>
      </c>
    </row>
    <row r="94" spans="1:7" ht="76.5" outlineLevel="3">
      <c r="A94" s="28" t="s">
        <v>144</v>
      </c>
      <c r="B94" s="3" t="s">
        <v>145</v>
      </c>
      <c r="C94" s="2">
        <f>C95</f>
        <v>12700</v>
      </c>
      <c r="D94" s="2">
        <f t="shared" ref="D94:F94" si="49">D95</f>
        <v>49429</v>
      </c>
      <c r="E94" s="2">
        <f t="shared" si="49"/>
        <v>49429</v>
      </c>
      <c r="F94" s="2">
        <f t="shared" si="49"/>
        <v>49428.04</v>
      </c>
      <c r="G94" s="23">
        <f t="shared" si="38"/>
        <v>99.99805782030792</v>
      </c>
    </row>
    <row r="95" spans="1:7" ht="84" customHeight="1" outlineLevel="4">
      <c r="A95" s="28" t="s">
        <v>146</v>
      </c>
      <c r="B95" s="3" t="s">
        <v>147</v>
      </c>
      <c r="C95" s="2">
        <v>12700</v>
      </c>
      <c r="D95" s="2">
        <v>49429</v>
      </c>
      <c r="E95" s="2">
        <v>49429</v>
      </c>
      <c r="F95" s="2">
        <v>49428.04</v>
      </c>
      <c r="G95" s="23">
        <f t="shared" si="38"/>
        <v>99.99805782030792</v>
      </c>
    </row>
    <row r="96" spans="1:7" ht="107.25" customHeight="1" outlineLevel="2">
      <c r="A96" s="28" t="s">
        <v>148</v>
      </c>
      <c r="B96" s="3" t="s">
        <v>149</v>
      </c>
      <c r="C96" s="2">
        <f>C97</f>
        <v>63700</v>
      </c>
      <c r="D96" s="2">
        <f t="shared" ref="D96:F96" si="50">D97</f>
        <v>268099</v>
      </c>
      <c r="E96" s="2">
        <f t="shared" si="50"/>
        <v>268099</v>
      </c>
      <c r="F96" s="2">
        <f t="shared" si="50"/>
        <v>268155.92</v>
      </c>
      <c r="G96" s="23">
        <f t="shared" si="38"/>
        <v>100.02123096318896</v>
      </c>
    </row>
    <row r="97" spans="1:7" ht="109.5" customHeight="1" outlineLevel="3">
      <c r="A97" s="28" t="s">
        <v>150</v>
      </c>
      <c r="B97" s="3" t="s">
        <v>151</v>
      </c>
      <c r="C97" s="2">
        <f>C98</f>
        <v>63700</v>
      </c>
      <c r="D97" s="2">
        <f t="shared" ref="D97:F97" si="51">D98</f>
        <v>268099</v>
      </c>
      <c r="E97" s="2">
        <f t="shared" si="51"/>
        <v>268099</v>
      </c>
      <c r="F97" s="2">
        <f t="shared" si="51"/>
        <v>268155.92</v>
      </c>
      <c r="G97" s="23">
        <f t="shared" si="38"/>
        <v>100.02123096318896</v>
      </c>
    </row>
    <row r="98" spans="1:7" ht="123" customHeight="1" outlineLevel="4">
      <c r="A98" s="28" t="s">
        <v>152</v>
      </c>
      <c r="B98" s="24" t="s">
        <v>153</v>
      </c>
      <c r="C98" s="2">
        <v>63700</v>
      </c>
      <c r="D98" s="2">
        <v>268099</v>
      </c>
      <c r="E98" s="2">
        <v>268099</v>
      </c>
      <c r="F98" s="2">
        <v>268155.92</v>
      </c>
      <c r="G98" s="23">
        <f t="shared" si="38"/>
        <v>100.02123096318896</v>
      </c>
    </row>
    <row r="99" spans="1:7" s="20" customFormat="1" ht="30" customHeight="1" outlineLevel="1">
      <c r="A99" s="21" t="s">
        <v>154</v>
      </c>
      <c r="B99" s="22" t="s">
        <v>155</v>
      </c>
      <c r="C99" s="9">
        <f>C100+C121+C123+C128+C134</f>
        <v>681800</v>
      </c>
      <c r="D99" s="9">
        <f t="shared" ref="D99:F99" si="52">D100+D121+D123+D128+D134</f>
        <v>1580413.3399999999</v>
      </c>
      <c r="E99" s="9">
        <f t="shared" si="52"/>
        <v>1580413.3399999999</v>
      </c>
      <c r="F99" s="9">
        <f t="shared" si="52"/>
        <v>1627203.81</v>
      </c>
      <c r="G99" s="19">
        <f t="shared" si="38"/>
        <v>102.96064762399438</v>
      </c>
    </row>
    <row r="100" spans="1:7" ht="58.5" customHeight="1" outlineLevel="2">
      <c r="A100" s="28" t="s">
        <v>156</v>
      </c>
      <c r="B100" s="3" t="s">
        <v>157</v>
      </c>
      <c r="C100" s="2">
        <f>C101+C103+C105+C108+C111+C113+C115+C117+C119</f>
        <v>633000</v>
      </c>
      <c r="D100" s="2">
        <f>D101+D103+D105+D108+D111+D113+D115+D117+D119</f>
        <v>514000</v>
      </c>
      <c r="E100" s="2">
        <f>E101+E103+E105+E108+E111+E113+E115+E117+E119</f>
        <v>514000</v>
      </c>
      <c r="F100" s="2">
        <f>F101+F103+F105+F108+F111+F113+F115+F117+F119</f>
        <v>533583.68000000005</v>
      </c>
      <c r="G100" s="23">
        <f t="shared" si="38"/>
        <v>103.8100544747082</v>
      </c>
    </row>
    <row r="101" spans="1:7" ht="93" customHeight="1" outlineLevel="3">
      <c r="A101" s="28" t="s">
        <v>158</v>
      </c>
      <c r="B101" s="3" t="s">
        <v>159</v>
      </c>
      <c r="C101" s="2">
        <f>C102</f>
        <v>38500</v>
      </c>
      <c r="D101" s="2">
        <f t="shared" ref="D101:F101" si="53">D102</f>
        <v>38500</v>
      </c>
      <c r="E101" s="2">
        <f t="shared" si="53"/>
        <v>38500</v>
      </c>
      <c r="F101" s="2">
        <f t="shared" si="53"/>
        <v>26440.53</v>
      </c>
      <c r="G101" s="23">
        <f t="shared" si="38"/>
        <v>68.676701298701289</v>
      </c>
    </row>
    <row r="102" spans="1:7" ht="129.75" customHeight="1" outlineLevel="4">
      <c r="A102" s="28" t="s">
        <v>160</v>
      </c>
      <c r="B102" s="24" t="s">
        <v>161</v>
      </c>
      <c r="C102" s="2">
        <v>38500</v>
      </c>
      <c r="D102" s="2">
        <v>38500</v>
      </c>
      <c r="E102" s="2">
        <v>38500</v>
      </c>
      <c r="F102" s="2">
        <v>26440.53</v>
      </c>
      <c r="G102" s="23">
        <f t="shared" si="38"/>
        <v>68.676701298701289</v>
      </c>
    </row>
    <row r="103" spans="1:7" ht="131.25" customHeight="1" outlineLevel="3">
      <c r="A103" s="28" t="s">
        <v>162</v>
      </c>
      <c r="B103" s="3" t="s">
        <v>163</v>
      </c>
      <c r="C103" s="2">
        <f>C104</f>
        <v>123400</v>
      </c>
      <c r="D103" s="2">
        <f t="shared" ref="D103:F103" si="54">D104</f>
        <v>164600</v>
      </c>
      <c r="E103" s="2">
        <f t="shared" si="54"/>
        <v>164600</v>
      </c>
      <c r="F103" s="2">
        <f t="shared" si="54"/>
        <v>170494.31</v>
      </c>
      <c r="G103" s="23">
        <f t="shared" si="38"/>
        <v>103.58099027946537</v>
      </c>
    </row>
    <row r="104" spans="1:7" ht="162.75" customHeight="1" outlineLevel="4">
      <c r="A104" s="28" t="s">
        <v>164</v>
      </c>
      <c r="B104" s="24" t="s">
        <v>165</v>
      </c>
      <c r="C104" s="2">
        <v>123400</v>
      </c>
      <c r="D104" s="2">
        <v>164600</v>
      </c>
      <c r="E104" s="2">
        <v>164600</v>
      </c>
      <c r="F104" s="2">
        <v>170494.31</v>
      </c>
      <c r="G104" s="23">
        <f t="shared" si="38"/>
        <v>103.58099027946537</v>
      </c>
    </row>
    <row r="105" spans="1:7" ht="92.25" customHeight="1" outlineLevel="3">
      <c r="A105" s="28" t="s">
        <v>166</v>
      </c>
      <c r="B105" s="3" t="s">
        <v>167</v>
      </c>
      <c r="C105" s="2">
        <f>C106+C107</f>
        <v>35200</v>
      </c>
      <c r="D105" s="2">
        <f t="shared" ref="D105:F105" si="55">D106+D107</f>
        <v>80300</v>
      </c>
      <c r="E105" s="2">
        <f t="shared" si="55"/>
        <v>80300</v>
      </c>
      <c r="F105" s="2">
        <f t="shared" si="55"/>
        <v>81965.52</v>
      </c>
      <c r="G105" s="23">
        <f t="shared" si="38"/>
        <v>102.07412204234123</v>
      </c>
    </row>
    <row r="106" spans="1:7" ht="120" customHeight="1" outlineLevel="4">
      <c r="A106" s="28" t="s">
        <v>168</v>
      </c>
      <c r="B106" s="24" t="s">
        <v>169</v>
      </c>
      <c r="C106" s="2">
        <v>24000</v>
      </c>
      <c r="D106" s="2">
        <v>80300</v>
      </c>
      <c r="E106" s="2">
        <v>80300</v>
      </c>
      <c r="F106" s="2">
        <v>81965.52</v>
      </c>
      <c r="G106" s="23">
        <f t="shared" si="38"/>
        <v>102.07412204234123</v>
      </c>
    </row>
    <row r="107" spans="1:7" ht="110.25" customHeight="1" outlineLevel="4">
      <c r="A107" s="28" t="s">
        <v>170</v>
      </c>
      <c r="B107" s="3" t="s">
        <v>171</v>
      </c>
      <c r="C107" s="2">
        <v>11200</v>
      </c>
      <c r="D107" s="2">
        <v>0</v>
      </c>
      <c r="E107" s="2">
        <v>0</v>
      </c>
      <c r="F107" s="2">
        <v>0</v>
      </c>
      <c r="G107" s="23">
        <v>0</v>
      </c>
    </row>
    <row r="108" spans="1:7" ht="101.25" customHeight="1" outlineLevel="3">
      <c r="A108" s="28" t="s">
        <v>172</v>
      </c>
      <c r="B108" s="3" t="s">
        <v>173</v>
      </c>
      <c r="C108" s="2">
        <f>C110+C109</f>
        <v>0</v>
      </c>
      <c r="D108" s="2">
        <f t="shared" ref="D108:F108" si="56">D110+D109</f>
        <v>25000</v>
      </c>
      <c r="E108" s="2">
        <f t="shared" si="56"/>
        <v>25000</v>
      </c>
      <c r="F108" s="2">
        <f t="shared" si="56"/>
        <v>40000</v>
      </c>
      <c r="G108" s="23">
        <f t="shared" si="38"/>
        <v>160</v>
      </c>
    </row>
    <row r="109" spans="1:7" ht="133.5" customHeight="1" outlineLevel="3">
      <c r="A109" s="28" t="s">
        <v>406</v>
      </c>
      <c r="B109" s="24" t="s">
        <v>407</v>
      </c>
      <c r="C109" s="2">
        <v>0</v>
      </c>
      <c r="D109" s="2">
        <v>15000</v>
      </c>
      <c r="E109" s="2">
        <v>15000</v>
      </c>
      <c r="F109" s="2">
        <v>30000</v>
      </c>
      <c r="G109" s="23">
        <f t="shared" si="38"/>
        <v>200</v>
      </c>
    </row>
    <row r="110" spans="1:7" ht="127.5" customHeight="1" outlineLevel="4">
      <c r="A110" s="28" t="s">
        <v>345</v>
      </c>
      <c r="B110" s="24" t="s">
        <v>365</v>
      </c>
      <c r="C110" s="2">
        <v>0</v>
      </c>
      <c r="D110" s="2">
        <v>10000</v>
      </c>
      <c r="E110" s="2">
        <v>10000</v>
      </c>
      <c r="F110" s="2">
        <v>10000</v>
      </c>
      <c r="G110" s="23">
        <f t="shared" si="38"/>
        <v>100</v>
      </c>
    </row>
    <row r="111" spans="1:7" ht="116.25" customHeight="1" outlineLevel="3">
      <c r="A111" s="28" t="s">
        <v>174</v>
      </c>
      <c r="B111" s="3" t="s">
        <v>175</v>
      </c>
      <c r="C111" s="2">
        <f>C112</f>
        <v>8400</v>
      </c>
      <c r="D111" s="2">
        <f t="shared" ref="D111:F111" si="57">D112</f>
        <v>10500</v>
      </c>
      <c r="E111" s="2">
        <f t="shared" si="57"/>
        <v>10500</v>
      </c>
      <c r="F111" s="2">
        <f t="shared" si="57"/>
        <v>11250</v>
      </c>
      <c r="G111" s="23">
        <f t="shared" si="38"/>
        <v>107.14285714285714</v>
      </c>
    </row>
    <row r="112" spans="1:7" ht="159" customHeight="1" outlineLevel="4">
      <c r="A112" s="28" t="s">
        <v>176</v>
      </c>
      <c r="B112" s="24" t="s">
        <v>177</v>
      </c>
      <c r="C112" s="2">
        <v>8400</v>
      </c>
      <c r="D112" s="2">
        <v>10500</v>
      </c>
      <c r="E112" s="2">
        <v>10500</v>
      </c>
      <c r="F112" s="2">
        <v>11250</v>
      </c>
      <c r="G112" s="23">
        <f t="shared" si="38"/>
        <v>107.14285714285714</v>
      </c>
    </row>
    <row r="113" spans="1:7" ht="105" customHeight="1" outlineLevel="3">
      <c r="A113" s="28" t="s">
        <v>178</v>
      </c>
      <c r="B113" s="3" t="s">
        <v>179</v>
      </c>
      <c r="C113" s="2">
        <f>C114</f>
        <v>300</v>
      </c>
      <c r="D113" s="2">
        <f t="shared" ref="D113:F113" si="58">D114</f>
        <v>450</v>
      </c>
      <c r="E113" s="2">
        <f t="shared" si="58"/>
        <v>450</v>
      </c>
      <c r="F113" s="2">
        <f t="shared" si="58"/>
        <v>450</v>
      </c>
      <c r="G113" s="23">
        <f t="shared" si="38"/>
        <v>100</v>
      </c>
    </row>
    <row r="114" spans="1:7" ht="177.75" customHeight="1" outlineLevel="4">
      <c r="A114" s="28" t="s">
        <v>180</v>
      </c>
      <c r="B114" s="24" t="s">
        <v>181</v>
      </c>
      <c r="C114" s="2">
        <v>300</v>
      </c>
      <c r="D114" s="2">
        <v>450</v>
      </c>
      <c r="E114" s="2">
        <v>450</v>
      </c>
      <c r="F114" s="2">
        <v>450</v>
      </c>
      <c r="G114" s="23">
        <f t="shared" si="38"/>
        <v>100</v>
      </c>
    </row>
    <row r="115" spans="1:7" ht="99" customHeight="1" outlineLevel="3">
      <c r="A115" s="28" t="s">
        <v>182</v>
      </c>
      <c r="B115" s="3" t="s">
        <v>183</v>
      </c>
      <c r="C115" s="2">
        <f>C116</f>
        <v>6700</v>
      </c>
      <c r="D115" s="2">
        <f t="shared" ref="D115:F115" si="59">D116</f>
        <v>6700</v>
      </c>
      <c r="E115" s="2">
        <f t="shared" si="59"/>
        <v>6700</v>
      </c>
      <c r="F115" s="2">
        <f t="shared" si="59"/>
        <v>6462.88</v>
      </c>
      <c r="G115" s="23">
        <f t="shared" si="38"/>
        <v>96.460895522388057</v>
      </c>
    </row>
    <row r="116" spans="1:7" ht="139.5" customHeight="1" outlineLevel="4">
      <c r="A116" s="28" t="s">
        <v>184</v>
      </c>
      <c r="B116" s="24" t="s">
        <v>185</v>
      </c>
      <c r="C116" s="2">
        <v>6700</v>
      </c>
      <c r="D116" s="2">
        <v>6700</v>
      </c>
      <c r="E116" s="2">
        <v>6700</v>
      </c>
      <c r="F116" s="2">
        <v>6462.88</v>
      </c>
      <c r="G116" s="23">
        <f t="shared" si="38"/>
        <v>96.460895522388057</v>
      </c>
    </row>
    <row r="117" spans="1:7" ht="89.25" customHeight="1" outlineLevel="3">
      <c r="A117" s="28" t="s">
        <v>186</v>
      </c>
      <c r="B117" s="3" t="s">
        <v>187</v>
      </c>
      <c r="C117" s="2">
        <f>C118</f>
        <v>272800</v>
      </c>
      <c r="D117" s="2">
        <f t="shared" ref="D117:F117" si="60">D118</f>
        <v>16500</v>
      </c>
      <c r="E117" s="2">
        <f t="shared" si="60"/>
        <v>16500</v>
      </c>
      <c r="F117" s="2">
        <f t="shared" si="60"/>
        <v>16333.59</v>
      </c>
      <c r="G117" s="23">
        <f t="shared" si="38"/>
        <v>98.991454545454545</v>
      </c>
    </row>
    <row r="118" spans="1:7" ht="126" customHeight="1" outlineLevel="4">
      <c r="A118" s="28" t="s">
        <v>188</v>
      </c>
      <c r="B118" s="24" t="s">
        <v>189</v>
      </c>
      <c r="C118" s="2">
        <v>272800</v>
      </c>
      <c r="D118" s="2">
        <v>16500</v>
      </c>
      <c r="E118" s="2">
        <v>16500</v>
      </c>
      <c r="F118" s="2">
        <v>16333.59</v>
      </c>
      <c r="G118" s="23">
        <f t="shared" si="38"/>
        <v>98.991454545454545</v>
      </c>
    </row>
    <row r="119" spans="1:7" ht="108" customHeight="1" outlineLevel="3">
      <c r="A119" s="28" t="s">
        <v>190</v>
      </c>
      <c r="B119" s="3" t="s">
        <v>191</v>
      </c>
      <c r="C119" s="2">
        <f>C120</f>
        <v>147700</v>
      </c>
      <c r="D119" s="2">
        <f t="shared" ref="D119:F119" si="61">D120</f>
        <v>171450</v>
      </c>
      <c r="E119" s="2">
        <f t="shared" si="61"/>
        <v>171450</v>
      </c>
      <c r="F119" s="2">
        <f t="shared" si="61"/>
        <v>180186.85</v>
      </c>
      <c r="G119" s="23">
        <f t="shared" si="38"/>
        <v>105.09585885097697</v>
      </c>
    </row>
    <row r="120" spans="1:7" ht="143.25" customHeight="1" outlineLevel="4">
      <c r="A120" s="28" t="s">
        <v>192</v>
      </c>
      <c r="B120" s="24" t="s">
        <v>193</v>
      </c>
      <c r="C120" s="2">
        <v>147700</v>
      </c>
      <c r="D120" s="2">
        <v>171450</v>
      </c>
      <c r="E120" s="2">
        <v>171450</v>
      </c>
      <c r="F120" s="2">
        <v>180186.85</v>
      </c>
      <c r="G120" s="23">
        <f t="shared" si="38"/>
        <v>105.09585885097697</v>
      </c>
    </row>
    <row r="121" spans="1:7" ht="180" customHeight="1" outlineLevel="2">
      <c r="A121" s="28" t="s">
        <v>194</v>
      </c>
      <c r="B121" s="24" t="s">
        <v>195</v>
      </c>
      <c r="C121" s="2">
        <f>C122</f>
        <v>48800</v>
      </c>
      <c r="D121" s="2">
        <f t="shared" ref="D121:F121" si="62">D122</f>
        <v>48800</v>
      </c>
      <c r="E121" s="2">
        <f t="shared" si="62"/>
        <v>48800</v>
      </c>
      <c r="F121" s="2">
        <f t="shared" si="62"/>
        <v>23250</v>
      </c>
      <c r="G121" s="23">
        <f t="shared" si="38"/>
        <v>47.643442622950822</v>
      </c>
    </row>
    <row r="122" spans="1:7" ht="208.5" customHeight="1" outlineLevel="3">
      <c r="A122" s="28" t="s">
        <v>196</v>
      </c>
      <c r="B122" s="24" t="s">
        <v>197</v>
      </c>
      <c r="C122" s="2">
        <v>48800</v>
      </c>
      <c r="D122" s="2">
        <v>48800</v>
      </c>
      <c r="E122" s="2">
        <v>48800</v>
      </c>
      <c r="F122" s="2">
        <v>23250</v>
      </c>
      <c r="G122" s="23">
        <f t="shared" si="38"/>
        <v>47.643442622950822</v>
      </c>
    </row>
    <row r="123" spans="1:7" ht="163.5" customHeight="1" outlineLevel="2">
      <c r="A123" s="28" t="s">
        <v>198</v>
      </c>
      <c r="B123" s="24" t="s">
        <v>199</v>
      </c>
      <c r="C123" s="2">
        <f>C126+C124</f>
        <v>0</v>
      </c>
      <c r="D123" s="2">
        <f t="shared" ref="D123:F123" si="63">D126+D124</f>
        <v>270000</v>
      </c>
      <c r="E123" s="2">
        <f t="shared" si="63"/>
        <v>270000</v>
      </c>
      <c r="F123" s="2">
        <f t="shared" si="63"/>
        <v>270013.34999999998</v>
      </c>
      <c r="G123" s="23">
        <f t="shared" si="38"/>
        <v>100.00494444444443</v>
      </c>
    </row>
    <row r="124" spans="1:7" ht="89.25" customHeight="1" outlineLevel="2">
      <c r="A124" s="28" t="s">
        <v>408</v>
      </c>
      <c r="B124" s="3" t="s">
        <v>409</v>
      </c>
      <c r="C124" s="2">
        <f>C125</f>
        <v>0</v>
      </c>
      <c r="D124" s="2">
        <f t="shared" ref="D124:F124" si="64">D125</f>
        <v>42400</v>
      </c>
      <c r="E124" s="2">
        <f t="shared" si="64"/>
        <v>42400</v>
      </c>
      <c r="F124" s="2">
        <f t="shared" si="64"/>
        <v>42401.89</v>
      </c>
      <c r="G124" s="23">
        <f t="shared" si="38"/>
        <v>100.00445754716981</v>
      </c>
    </row>
    <row r="125" spans="1:7" ht="116.25" customHeight="1" outlineLevel="2">
      <c r="A125" s="28" t="s">
        <v>410</v>
      </c>
      <c r="B125" s="3" t="s">
        <v>411</v>
      </c>
      <c r="C125" s="2">
        <v>0</v>
      </c>
      <c r="D125" s="2">
        <v>42400</v>
      </c>
      <c r="E125" s="2">
        <v>42400</v>
      </c>
      <c r="F125" s="2">
        <v>42401.89</v>
      </c>
      <c r="G125" s="23">
        <f t="shared" si="38"/>
        <v>100.00445754716981</v>
      </c>
    </row>
    <row r="126" spans="1:7" ht="118.5" customHeight="1" outlineLevel="3">
      <c r="A126" s="28" t="s">
        <v>200</v>
      </c>
      <c r="B126" s="24" t="s">
        <v>201</v>
      </c>
      <c r="C126" s="2">
        <f>C127</f>
        <v>0</v>
      </c>
      <c r="D126" s="2">
        <f t="shared" ref="D126:F126" si="65">D127</f>
        <v>227600</v>
      </c>
      <c r="E126" s="2">
        <f t="shared" si="65"/>
        <v>227600</v>
      </c>
      <c r="F126" s="2">
        <f t="shared" si="65"/>
        <v>227611.46</v>
      </c>
      <c r="G126" s="23">
        <f t="shared" si="38"/>
        <v>100.00503514938488</v>
      </c>
    </row>
    <row r="127" spans="1:7" ht="99" customHeight="1" outlineLevel="4">
      <c r="A127" s="28" t="s">
        <v>202</v>
      </c>
      <c r="B127" s="3" t="s">
        <v>203</v>
      </c>
      <c r="C127" s="2">
        <v>0</v>
      </c>
      <c r="D127" s="2">
        <v>227600</v>
      </c>
      <c r="E127" s="2">
        <v>227600</v>
      </c>
      <c r="F127" s="2">
        <v>227611.46</v>
      </c>
      <c r="G127" s="23">
        <f t="shared" si="38"/>
        <v>100.00503514938488</v>
      </c>
    </row>
    <row r="128" spans="1:7" ht="32.25" customHeight="1" outlineLevel="2">
      <c r="A128" s="28" t="s">
        <v>204</v>
      </c>
      <c r="B128" s="3" t="s">
        <v>205</v>
      </c>
      <c r="C128" s="2">
        <f>C131+C129</f>
        <v>0</v>
      </c>
      <c r="D128" s="2">
        <f t="shared" ref="D128:F128" si="66">D131+D129</f>
        <v>138613.34</v>
      </c>
      <c r="E128" s="2">
        <f t="shared" si="66"/>
        <v>138613.34</v>
      </c>
      <c r="F128" s="2">
        <f t="shared" si="66"/>
        <v>138624.66999999998</v>
      </c>
      <c r="G128" s="23">
        <f t="shared" si="38"/>
        <v>100.0081738164595</v>
      </c>
    </row>
    <row r="129" spans="1:7" ht="129" customHeight="1" outlineLevel="2">
      <c r="A129" s="28" t="s">
        <v>419</v>
      </c>
      <c r="B129" s="25" t="s">
        <v>420</v>
      </c>
      <c r="C129" s="2">
        <f>C130</f>
        <v>0</v>
      </c>
      <c r="D129" s="2">
        <f t="shared" ref="D129:F129" si="67">D130</f>
        <v>132813.34</v>
      </c>
      <c r="E129" s="2">
        <f t="shared" si="67"/>
        <v>132813.34</v>
      </c>
      <c r="F129" s="2">
        <f t="shared" si="67"/>
        <v>132813.34</v>
      </c>
      <c r="G129" s="23">
        <f t="shared" si="38"/>
        <v>100</v>
      </c>
    </row>
    <row r="130" spans="1:7" ht="71.25" customHeight="1" outlineLevel="2">
      <c r="A130" s="28" t="s">
        <v>439</v>
      </c>
      <c r="B130" s="3" t="s">
        <v>440</v>
      </c>
      <c r="C130" s="2">
        <v>0</v>
      </c>
      <c r="D130" s="2">
        <v>132813.34</v>
      </c>
      <c r="E130" s="2">
        <v>132813.34</v>
      </c>
      <c r="F130" s="2">
        <v>132813.34</v>
      </c>
      <c r="G130" s="23">
        <f t="shared" si="38"/>
        <v>100</v>
      </c>
    </row>
    <row r="131" spans="1:7" ht="107.25" customHeight="1" outlineLevel="3">
      <c r="A131" s="28" t="s">
        <v>206</v>
      </c>
      <c r="B131" s="3" t="s">
        <v>207</v>
      </c>
      <c r="C131" s="2">
        <f>C132+C133</f>
        <v>0</v>
      </c>
      <c r="D131" s="2">
        <f t="shared" ref="D131:F131" si="68">D132+D133</f>
        <v>5800</v>
      </c>
      <c r="E131" s="2">
        <f t="shared" si="68"/>
        <v>5800</v>
      </c>
      <c r="F131" s="2">
        <f t="shared" si="68"/>
        <v>5811.33</v>
      </c>
      <c r="G131" s="23">
        <f t="shared" si="38"/>
        <v>100.19534482758621</v>
      </c>
    </row>
    <row r="132" spans="1:7" ht="103.5" customHeight="1" outlineLevel="4">
      <c r="A132" s="28" t="s">
        <v>208</v>
      </c>
      <c r="B132" s="3" t="s">
        <v>209</v>
      </c>
      <c r="C132" s="2">
        <v>0</v>
      </c>
      <c r="D132" s="2">
        <v>5650</v>
      </c>
      <c r="E132" s="2">
        <v>5650</v>
      </c>
      <c r="F132" s="2">
        <v>5661.33</v>
      </c>
      <c r="G132" s="23">
        <f t="shared" si="38"/>
        <v>100.20053097345132</v>
      </c>
    </row>
    <row r="133" spans="1:7" ht="115.5" customHeight="1" outlineLevel="4">
      <c r="A133" s="28" t="s">
        <v>433</v>
      </c>
      <c r="B133" s="3" t="s">
        <v>434</v>
      </c>
      <c r="C133" s="2">
        <v>0</v>
      </c>
      <c r="D133" s="2">
        <v>150</v>
      </c>
      <c r="E133" s="2">
        <v>150</v>
      </c>
      <c r="F133" s="2">
        <v>150</v>
      </c>
      <c r="G133" s="23">
        <f t="shared" si="38"/>
        <v>100</v>
      </c>
    </row>
    <row r="134" spans="1:7" ht="31.5" customHeight="1" outlineLevel="2">
      <c r="A134" s="28" t="s">
        <v>210</v>
      </c>
      <c r="B134" s="3" t="s">
        <v>211</v>
      </c>
      <c r="C134" s="2">
        <f>C135</f>
        <v>0</v>
      </c>
      <c r="D134" s="2">
        <f t="shared" ref="D134:F134" si="69">D135</f>
        <v>609000</v>
      </c>
      <c r="E134" s="2">
        <f t="shared" si="69"/>
        <v>609000</v>
      </c>
      <c r="F134" s="2">
        <f t="shared" si="69"/>
        <v>661732.11</v>
      </c>
      <c r="G134" s="23">
        <f t="shared" si="38"/>
        <v>108.65880295566501</v>
      </c>
    </row>
    <row r="135" spans="1:7" ht="151.5" customHeight="1" outlineLevel="3">
      <c r="A135" s="28" t="s">
        <v>212</v>
      </c>
      <c r="B135" s="24" t="s">
        <v>213</v>
      </c>
      <c r="C135" s="2">
        <v>0</v>
      </c>
      <c r="D135" s="2">
        <v>609000</v>
      </c>
      <c r="E135" s="2">
        <v>609000</v>
      </c>
      <c r="F135" s="2">
        <v>661732.11</v>
      </c>
      <c r="G135" s="23">
        <f t="shared" si="38"/>
        <v>108.65880295566501</v>
      </c>
    </row>
    <row r="136" spans="1:7" s="20" customFormat="1" outlineLevel="1">
      <c r="A136" s="21" t="s">
        <v>214</v>
      </c>
      <c r="B136" s="22" t="s">
        <v>215</v>
      </c>
      <c r="C136" s="9">
        <f>C141+C139+C137</f>
        <v>446351.10000000003</v>
      </c>
      <c r="D136" s="9">
        <f t="shared" ref="D136:F136" si="70">D141+D139+D137</f>
        <v>1151820.74</v>
      </c>
      <c r="E136" s="9">
        <f t="shared" si="70"/>
        <v>1151820.74</v>
      </c>
      <c r="F136" s="9">
        <f t="shared" si="70"/>
        <v>1152222.3600000001</v>
      </c>
      <c r="G136" s="19">
        <f t="shared" si="38"/>
        <v>100.03486827299186</v>
      </c>
    </row>
    <row r="137" spans="1:7" s="20" customFormat="1" outlineLevel="1">
      <c r="A137" s="28" t="s">
        <v>425</v>
      </c>
      <c r="B137" s="3" t="s">
        <v>426</v>
      </c>
      <c r="C137" s="2">
        <f>C138</f>
        <v>0</v>
      </c>
      <c r="D137" s="2">
        <f t="shared" ref="D137:F137" si="71">D138</f>
        <v>344000</v>
      </c>
      <c r="E137" s="2">
        <f t="shared" si="71"/>
        <v>344000</v>
      </c>
      <c r="F137" s="2">
        <f t="shared" si="71"/>
        <v>343984.7</v>
      </c>
      <c r="G137" s="23">
        <f t="shared" si="38"/>
        <v>99.9955523255814</v>
      </c>
    </row>
    <row r="138" spans="1:7" s="20" customFormat="1" ht="25.5" outlineLevel="1">
      <c r="A138" s="28" t="s">
        <v>427</v>
      </c>
      <c r="B138" s="3" t="s">
        <v>428</v>
      </c>
      <c r="C138" s="2">
        <v>0</v>
      </c>
      <c r="D138" s="2">
        <v>344000</v>
      </c>
      <c r="E138" s="2">
        <v>344000</v>
      </c>
      <c r="F138" s="2">
        <v>343984.7</v>
      </c>
      <c r="G138" s="23">
        <f t="shared" si="38"/>
        <v>99.9955523255814</v>
      </c>
    </row>
    <row r="139" spans="1:7" s="20" customFormat="1" outlineLevel="1">
      <c r="A139" s="28" t="s">
        <v>422</v>
      </c>
      <c r="B139" s="3" t="s">
        <v>441</v>
      </c>
      <c r="C139" s="2">
        <f>C140</f>
        <v>0</v>
      </c>
      <c r="D139" s="2">
        <f t="shared" ref="D139:F139" si="72">D140</f>
        <v>361469.64</v>
      </c>
      <c r="E139" s="2">
        <f t="shared" si="72"/>
        <v>361469.64</v>
      </c>
      <c r="F139" s="2">
        <f t="shared" si="72"/>
        <v>361886.56</v>
      </c>
      <c r="G139" s="23">
        <f t="shared" si="38"/>
        <v>100.11534025374856</v>
      </c>
    </row>
    <row r="140" spans="1:7" s="20" customFormat="1" ht="38.25" outlineLevel="1">
      <c r="A140" s="28" t="s">
        <v>423</v>
      </c>
      <c r="B140" s="3" t="s">
        <v>421</v>
      </c>
      <c r="C140" s="2">
        <v>0</v>
      </c>
      <c r="D140" s="2">
        <v>361469.64</v>
      </c>
      <c r="E140" s="2">
        <v>361469.64</v>
      </c>
      <c r="F140" s="2">
        <v>361886.56</v>
      </c>
      <c r="G140" s="23">
        <f t="shared" ref="G140:G203" si="73">F140/E140*100</f>
        <v>100.11534025374856</v>
      </c>
    </row>
    <row r="141" spans="1:7" outlineLevel="2">
      <c r="A141" s="28" t="s">
        <v>216</v>
      </c>
      <c r="B141" s="3" t="s">
        <v>217</v>
      </c>
      <c r="C141" s="2">
        <f>C142</f>
        <v>446351.10000000003</v>
      </c>
      <c r="D141" s="2">
        <f t="shared" ref="D141:F141" si="74">D142</f>
        <v>446351.10000000003</v>
      </c>
      <c r="E141" s="2">
        <f t="shared" si="74"/>
        <v>446351.10000000003</v>
      </c>
      <c r="F141" s="2">
        <f t="shared" si="74"/>
        <v>446351.10000000003</v>
      </c>
      <c r="G141" s="23">
        <f t="shared" si="73"/>
        <v>100</v>
      </c>
    </row>
    <row r="142" spans="1:7" ht="30" customHeight="1" outlineLevel="3" collapsed="1">
      <c r="A142" s="28" t="s">
        <v>218</v>
      </c>
      <c r="B142" s="3" t="s">
        <v>219</v>
      </c>
      <c r="C142" s="2">
        <f>C144+C145+C146+C147+C148+C149</f>
        <v>446351.10000000003</v>
      </c>
      <c r="D142" s="2">
        <f t="shared" ref="D142:F142" si="75">D144+D145+D146+D147+D148+D149</f>
        <v>446351.10000000003</v>
      </c>
      <c r="E142" s="2">
        <f t="shared" si="75"/>
        <v>446351.10000000003</v>
      </c>
      <c r="F142" s="2">
        <f t="shared" si="75"/>
        <v>446351.10000000003</v>
      </c>
      <c r="G142" s="23">
        <f t="shared" si="73"/>
        <v>100</v>
      </c>
    </row>
    <row r="143" spans="1:7" ht="25.5" hidden="1" outlineLevel="4">
      <c r="A143" s="28" t="s">
        <v>218</v>
      </c>
      <c r="B143" s="3" t="s">
        <v>219</v>
      </c>
      <c r="C143" s="2">
        <v>830019.42</v>
      </c>
      <c r="D143" s="2">
        <v>0</v>
      </c>
      <c r="E143" s="2">
        <v>0</v>
      </c>
      <c r="F143" s="2">
        <v>0</v>
      </c>
      <c r="G143" s="23" t="e">
        <f t="shared" si="73"/>
        <v>#DIV/0!</v>
      </c>
    </row>
    <row r="144" spans="1:7" ht="57.75" customHeight="1" outlineLevel="4">
      <c r="A144" s="28" t="s">
        <v>220</v>
      </c>
      <c r="B144" s="3" t="s">
        <v>346</v>
      </c>
      <c r="C144" s="2">
        <v>129611.8</v>
      </c>
      <c r="D144" s="2">
        <v>129611.8</v>
      </c>
      <c r="E144" s="2">
        <v>129611.8</v>
      </c>
      <c r="F144" s="2">
        <v>129611.8</v>
      </c>
      <c r="G144" s="23">
        <f t="shared" si="73"/>
        <v>100</v>
      </c>
    </row>
    <row r="145" spans="1:7" ht="72" customHeight="1" outlineLevel="4">
      <c r="A145" s="28" t="s">
        <v>221</v>
      </c>
      <c r="B145" s="3" t="s">
        <v>347</v>
      </c>
      <c r="C145" s="2">
        <v>106042.6</v>
      </c>
      <c r="D145" s="2">
        <v>106042.6</v>
      </c>
      <c r="E145" s="2">
        <v>106042.6</v>
      </c>
      <c r="F145" s="2">
        <v>106042.6</v>
      </c>
      <c r="G145" s="23">
        <f t="shared" si="73"/>
        <v>100</v>
      </c>
    </row>
    <row r="146" spans="1:7" ht="69" customHeight="1" outlineLevel="4">
      <c r="A146" s="28" t="s">
        <v>222</v>
      </c>
      <c r="B146" s="3" t="s">
        <v>348</v>
      </c>
      <c r="C146" s="2">
        <v>23495</v>
      </c>
      <c r="D146" s="2">
        <v>23495</v>
      </c>
      <c r="E146" s="2">
        <v>23495</v>
      </c>
      <c r="F146" s="2">
        <v>23495</v>
      </c>
      <c r="G146" s="23">
        <f t="shared" si="73"/>
        <v>100</v>
      </c>
    </row>
    <row r="147" spans="1:7" ht="58.5" customHeight="1" outlineLevel="4">
      <c r="A147" s="28" t="s">
        <v>223</v>
      </c>
      <c r="B147" s="3" t="s">
        <v>349</v>
      </c>
      <c r="C147" s="2">
        <v>93974</v>
      </c>
      <c r="D147" s="2">
        <v>93974</v>
      </c>
      <c r="E147" s="2">
        <v>93974</v>
      </c>
      <c r="F147" s="2">
        <v>93974</v>
      </c>
      <c r="G147" s="23">
        <f t="shared" si="73"/>
        <v>100</v>
      </c>
    </row>
    <row r="148" spans="1:7" ht="59.25" customHeight="1" outlineLevel="4">
      <c r="A148" s="28" t="s">
        <v>224</v>
      </c>
      <c r="B148" s="3" t="s">
        <v>350</v>
      </c>
      <c r="C148" s="2">
        <v>67371</v>
      </c>
      <c r="D148" s="2">
        <v>67371</v>
      </c>
      <c r="E148" s="2">
        <v>67371</v>
      </c>
      <c r="F148" s="2">
        <v>67371</v>
      </c>
      <c r="G148" s="23">
        <f t="shared" si="73"/>
        <v>100</v>
      </c>
    </row>
    <row r="149" spans="1:7" ht="59.25" customHeight="1" outlineLevel="4">
      <c r="A149" s="28" t="s">
        <v>225</v>
      </c>
      <c r="B149" s="3" t="s">
        <v>351</v>
      </c>
      <c r="C149" s="2">
        <v>25856.7</v>
      </c>
      <c r="D149" s="2">
        <v>25856.7</v>
      </c>
      <c r="E149" s="2">
        <v>25856.7</v>
      </c>
      <c r="F149" s="2">
        <v>25856.7</v>
      </c>
      <c r="G149" s="23">
        <f t="shared" si="73"/>
        <v>100</v>
      </c>
    </row>
    <row r="150" spans="1:7" s="20" customFormat="1">
      <c r="A150" s="21" t="s">
        <v>226</v>
      </c>
      <c r="B150" s="22" t="s">
        <v>227</v>
      </c>
      <c r="C150" s="9">
        <f>C151+C239+C242+C247+C234</f>
        <v>444451783.16000003</v>
      </c>
      <c r="D150" s="9">
        <f>D151+D239+D242+D247+D234</f>
        <v>579809298.74000001</v>
      </c>
      <c r="E150" s="9">
        <f>E151+E239+E242+E247+E234</f>
        <v>579809298.74000001</v>
      </c>
      <c r="F150" s="9">
        <f>F151+F239+F242+F247+F234</f>
        <v>569968824.81999993</v>
      </c>
      <c r="G150" s="19">
        <f t="shared" si="73"/>
        <v>98.302808536981956</v>
      </c>
    </row>
    <row r="151" spans="1:7" s="20" customFormat="1" ht="51" outlineLevel="1">
      <c r="A151" s="21" t="s">
        <v>228</v>
      </c>
      <c r="B151" s="22" t="s">
        <v>229</v>
      </c>
      <c r="C151" s="9">
        <f>C152+C161+C195+C222</f>
        <v>444451783.16000003</v>
      </c>
      <c r="D151" s="9">
        <f>D152+D161+D195+D222</f>
        <v>578962298.74000001</v>
      </c>
      <c r="E151" s="9">
        <f>E152+E161+E195+E222</f>
        <v>578962298.74000001</v>
      </c>
      <c r="F151" s="9">
        <f>F152+F161+F195+F222</f>
        <v>572336693.14999998</v>
      </c>
      <c r="G151" s="19">
        <f t="shared" si="73"/>
        <v>98.855606728724936</v>
      </c>
    </row>
    <row r="152" spans="1:7" ht="25.5" outlineLevel="2">
      <c r="A152" s="28" t="s">
        <v>230</v>
      </c>
      <c r="B152" s="3" t="s">
        <v>231</v>
      </c>
      <c r="C152" s="2">
        <f>C153+C155+C159+C157</f>
        <v>174158100</v>
      </c>
      <c r="D152" s="2">
        <f t="shared" ref="D152:F152" si="76">D153+D155+D159+D157</f>
        <v>176038000</v>
      </c>
      <c r="E152" s="2">
        <f t="shared" si="76"/>
        <v>176038000</v>
      </c>
      <c r="F152" s="2">
        <f t="shared" si="76"/>
        <v>176038000</v>
      </c>
      <c r="G152" s="23">
        <f t="shared" si="73"/>
        <v>100</v>
      </c>
    </row>
    <row r="153" spans="1:7" ht="25.5" outlineLevel="3">
      <c r="A153" s="28" t="s">
        <v>232</v>
      </c>
      <c r="B153" s="3" t="s">
        <v>233</v>
      </c>
      <c r="C153" s="2">
        <f>C154</f>
        <v>173948400</v>
      </c>
      <c r="D153" s="2">
        <f t="shared" ref="D153:F153" si="77">D154</f>
        <v>173948400</v>
      </c>
      <c r="E153" s="2">
        <f t="shared" si="77"/>
        <v>173948400</v>
      </c>
      <c r="F153" s="2">
        <f t="shared" si="77"/>
        <v>173948400</v>
      </c>
      <c r="G153" s="23">
        <f t="shared" si="73"/>
        <v>100</v>
      </c>
    </row>
    <row r="154" spans="1:7" ht="51" outlineLevel="4">
      <c r="A154" s="28" t="s">
        <v>234</v>
      </c>
      <c r="B154" s="3" t="s">
        <v>235</v>
      </c>
      <c r="C154" s="2">
        <v>173948400</v>
      </c>
      <c r="D154" s="2">
        <v>173948400</v>
      </c>
      <c r="E154" s="2">
        <v>173948400</v>
      </c>
      <c r="F154" s="2">
        <v>173948400</v>
      </c>
      <c r="G154" s="23">
        <f t="shared" si="73"/>
        <v>100</v>
      </c>
    </row>
    <row r="155" spans="1:7" ht="38.25" hidden="1" outlineLevel="3">
      <c r="A155" s="28" t="s">
        <v>236</v>
      </c>
      <c r="B155" s="3" t="s">
        <v>237</v>
      </c>
      <c r="C155" s="2">
        <f>C156</f>
        <v>0</v>
      </c>
      <c r="D155" s="2">
        <f t="shared" ref="D155:F155" si="78">D156</f>
        <v>0</v>
      </c>
      <c r="E155" s="2">
        <f t="shared" si="78"/>
        <v>0</v>
      </c>
      <c r="F155" s="2">
        <f t="shared" si="78"/>
        <v>0</v>
      </c>
      <c r="G155" s="23" t="e">
        <f t="shared" si="73"/>
        <v>#DIV/0!</v>
      </c>
    </row>
    <row r="156" spans="1:7" ht="51" hidden="1" outlineLevel="4">
      <c r="A156" s="28" t="s">
        <v>238</v>
      </c>
      <c r="B156" s="3" t="s">
        <v>239</v>
      </c>
      <c r="C156" s="2">
        <v>0</v>
      </c>
      <c r="D156" s="2">
        <v>0</v>
      </c>
      <c r="E156" s="2">
        <v>0</v>
      </c>
      <c r="F156" s="2">
        <v>0</v>
      </c>
      <c r="G156" s="23" t="e">
        <f t="shared" si="73"/>
        <v>#DIV/0!</v>
      </c>
    </row>
    <row r="157" spans="1:7" ht="38.25" outlineLevel="4">
      <c r="A157" s="28" t="s">
        <v>429</v>
      </c>
      <c r="B157" s="3" t="s">
        <v>430</v>
      </c>
      <c r="C157" s="2">
        <f>C158</f>
        <v>0</v>
      </c>
      <c r="D157" s="2">
        <f t="shared" ref="D157:F157" si="79">D158</f>
        <v>570000</v>
      </c>
      <c r="E157" s="2">
        <f t="shared" si="79"/>
        <v>570000</v>
      </c>
      <c r="F157" s="2">
        <f t="shared" si="79"/>
        <v>570000</v>
      </c>
      <c r="G157" s="23">
        <f t="shared" si="73"/>
        <v>100</v>
      </c>
    </row>
    <row r="158" spans="1:7" ht="51" outlineLevel="4">
      <c r="A158" s="28" t="s">
        <v>431</v>
      </c>
      <c r="B158" s="3" t="s">
        <v>432</v>
      </c>
      <c r="C158" s="2">
        <v>0</v>
      </c>
      <c r="D158" s="2">
        <v>570000</v>
      </c>
      <c r="E158" s="2">
        <v>570000</v>
      </c>
      <c r="F158" s="2">
        <v>570000</v>
      </c>
      <c r="G158" s="23">
        <f t="shared" si="73"/>
        <v>100</v>
      </c>
    </row>
    <row r="159" spans="1:7" outlineLevel="3">
      <c r="A159" s="28" t="s">
        <v>240</v>
      </c>
      <c r="B159" s="3" t="s">
        <v>241</v>
      </c>
      <c r="C159" s="2">
        <f>C160</f>
        <v>209700</v>
      </c>
      <c r="D159" s="2">
        <f t="shared" ref="D159:F159" si="80">D160</f>
        <v>1519600</v>
      </c>
      <c r="E159" s="2">
        <f t="shared" si="80"/>
        <v>1519600</v>
      </c>
      <c r="F159" s="2">
        <f t="shared" si="80"/>
        <v>1519600</v>
      </c>
      <c r="G159" s="23">
        <f t="shared" si="73"/>
        <v>100</v>
      </c>
    </row>
    <row r="160" spans="1:7" ht="25.5" outlineLevel="4">
      <c r="A160" s="28" t="s">
        <v>242</v>
      </c>
      <c r="B160" s="3" t="s">
        <v>243</v>
      </c>
      <c r="C160" s="2">
        <v>209700</v>
      </c>
      <c r="D160" s="2">
        <v>1519600</v>
      </c>
      <c r="E160" s="2">
        <v>1519600</v>
      </c>
      <c r="F160" s="2">
        <v>1519600</v>
      </c>
      <c r="G160" s="23">
        <f t="shared" si="73"/>
        <v>100</v>
      </c>
    </row>
    <row r="161" spans="1:7" ht="38.25" outlineLevel="2">
      <c r="A161" s="28" t="s">
        <v>244</v>
      </c>
      <c r="B161" s="3" t="s">
        <v>245</v>
      </c>
      <c r="C161" s="2">
        <f>C162+C168+C171+C172+C174+C178+C181</f>
        <v>98095865.330000013</v>
      </c>
      <c r="D161" s="2">
        <f>D162+D168+D171+D172+D174+D178+D181</f>
        <v>201411391.44999999</v>
      </c>
      <c r="E161" s="2">
        <f>E162+E168+E171+E172+E174+E178+E181</f>
        <v>201411391.44999999</v>
      </c>
      <c r="F161" s="2">
        <f>F162+F168+F171+F172+F174+F178+F181</f>
        <v>196654672.85999998</v>
      </c>
      <c r="G161" s="23">
        <f t="shared" si="73"/>
        <v>97.638307071037318</v>
      </c>
    </row>
    <row r="162" spans="1:7" ht="55.5" customHeight="1" outlineLevel="3">
      <c r="A162" s="28" t="s">
        <v>246</v>
      </c>
      <c r="B162" s="3" t="s">
        <v>247</v>
      </c>
      <c r="C162" s="2">
        <f>C163</f>
        <v>77714703.879999995</v>
      </c>
      <c r="D162" s="2">
        <f t="shared" ref="D162:F162" si="81">D163</f>
        <v>150627034.69</v>
      </c>
      <c r="E162" s="2">
        <f t="shared" si="81"/>
        <v>150627034.69</v>
      </c>
      <c r="F162" s="2">
        <f t="shared" si="81"/>
        <v>146368073.69</v>
      </c>
      <c r="G162" s="23">
        <f t="shared" si="73"/>
        <v>97.172512219492859</v>
      </c>
    </row>
    <row r="163" spans="1:7" ht="63.75" customHeight="1" outlineLevel="4">
      <c r="A163" s="28" t="s">
        <v>248</v>
      </c>
      <c r="B163" s="3" t="s">
        <v>249</v>
      </c>
      <c r="C163" s="2">
        <f>C164+C165+C167+C166</f>
        <v>77714703.879999995</v>
      </c>
      <c r="D163" s="2">
        <f>D164+D165+D167+D166</f>
        <v>150627034.69</v>
      </c>
      <c r="E163" s="2">
        <f>E164+E165+E167</f>
        <v>150627034.69</v>
      </c>
      <c r="F163" s="2">
        <f>F164+F165+F167</f>
        <v>146368073.69</v>
      </c>
      <c r="G163" s="23">
        <f t="shared" si="73"/>
        <v>97.172512219492859</v>
      </c>
    </row>
    <row r="164" spans="1:7" ht="135.75" customHeight="1" outlineLevel="7">
      <c r="A164" s="28"/>
      <c r="B164" s="1" t="s">
        <v>326</v>
      </c>
      <c r="C164" s="2">
        <v>73455742.879999995</v>
      </c>
      <c r="D164" s="2">
        <v>71844302.680000007</v>
      </c>
      <c r="E164" s="2">
        <v>71844302.680000007</v>
      </c>
      <c r="F164" s="2">
        <v>71844302.680000007</v>
      </c>
      <c r="G164" s="23">
        <f t="shared" si="73"/>
        <v>100</v>
      </c>
    </row>
    <row r="165" spans="1:7" ht="75" customHeight="1" outlineLevel="7">
      <c r="A165" s="28"/>
      <c r="B165" s="1" t="s">
        <v>327</v>
      </c>
      <c r="C165" s="2">
        <v>4258961</v>
      </c>
      <c r="D165" s="2">
        <v>4258961</v>
      </c>
      <c r="E165" s="2">
        <v>4258961</v>
      </c>
      <c r="F165" s="2">
        <v>0</v>
      </c>
      <c r="G165" s="23">
        <f t="shared" si="73"/>
        <v>0</v>
      </c>
    </row>
    <row r="166" spans="1:7" hidden="1" outlineLevel="7">
      <c r="A166" s="28"/>
      <c r="B166" s="1"/>
      <c r="C166" s="2"/>
      <c r="D166" s="2"/>
      <c r="E166" s="2"/>
      <c r="F166" s="2"/>
      <c r="G166" s="23" t="e">
        <f t="shared" si="73"/>
        <v>#DIV/0!</v>
      </c>
    </row>
    <row r="167" spans="1:7" ht="43.5" customHeight="1" outlineLevel="7">
      <c r="A167" s="28"/>
      <c r="B167" s="3" t="s">
        <v>375</v>
      </c>
      <c r="C167" s="2">
        <v>0</v>
      </c>
      <c r="D167" s="2">
        <v>74523771.010000005</v>
      </c>
      <c r="E167" s="2">
        <v>74523771.010000005</v>
      </c>
      <c r="F167" s="2">
        <v>74523771.010000005</v>
      </c>
      <c r="G167" s="23">
        <f t="shared" si="73"/>
        <v>100</v>
      </c>
    </row>
    <row r="168" spans="1:7" ht="56.25" customHeight="1" outlineLevel="7">
      <c r="A168" s="28" t="s">
        <v>352</v>
      </c>
      <c r="B168" s="3" t="s">
        <v>354</v>
      </c>
      <c r="C168" s="2">
        <f>C169</f>
        <v>0</v>
      </c>
      <c r="D168" s="2">
        <f t="shared" ref="D168:F168" si="82">D169</f>
        <v>3268932.72</v>
      </c>
      <c r="E168" s="2">
        <f t="shared" si="82"/>
        <v>3268932.72</v>
      </c>
      <c r="F168" s="2">
        <f t="shared" si="82"/>
        <v>3268932.72</v>
      </c>
      <c r="G168" s="23">
        <f t="shared" si="73"/>
        <v>100</v>
      </c>
    </row>
    <row r="169" spans="1:7" ht="63.75" outlineLevel="7">
      <c r="A169" s="28" t="s">
        <v>353</v>
      </c>
      <c r="B169" s="3" t="s">
        <v>355</v>
      </c>
      <c r="C169" s="2">
        <v>0</v>
      </c>
      <c r="D169" s="2">
        <v>3268932.72</v>
      </c>
      <c r="E169" s="2">
        <v>3268932.72</v>
      </c>
      <c r="F169" s="2">
        <v>3268932.72</v>
      </c>
      <c r="G169" s="23">
        <f t="shared" si="73"/>
        <v>100</v>
      </c>
    </row>
    <row r="170" spans="1:7" ht="68.25" customHeight="1" outlineLevel="7">
      <c r="A170" s="28" t="s">
        <v>356</v>
      </c>
      <c r="B170" s="3" t="s">
        <v>357</v>
      </c>
      <c r="C170" s="2">
        <f>C171</f>
        <v>0</v>
      </c>
      <c r="D170" s="2">
        <f t="shared" ref="D170:F170" si="83">D171</f>
        <v>1920000</v>
      </c>
      <c r="E170" s="2">
        <f t="shared" si="83"/>
        <v>1920000</v>
      </c>
      <c r="F170" s="2">
        <f t="shared" si="83"/>
        <v>1920000</v>
      </c>
      <c r="G170" s="23">
        <f t="shared" si="73"/>
        <v>100</v>
      </c>
    </row>
    <row r="171" spans="1:7" ht="68.25" customHeight="1" outlineLevel="7">
      <c r="A171" s="28" t="s">
        <v>358</v>
      </c>
      <c r="B171" s="3" t="s">
        <v>359</v>
      </c>
      <c r="C171" s="2">
        <v>0</v>
      </c>
      <c r="D171" s="2">
        <v>1920000</v>
      </c>
      <c r="E171" s="2">
        <v>1920000</v>
      </c>
      <c r="F171" s="2">
        <v>1920000</v>
      </c>
      <c r="G171" s="23">
        <f t="shared" si="73"/>
        <v>100</v>
      </c>
    </row>
    <row r="172" spans="1:7" ht="42" customHeight="1" outlineLevel="3">
      <c r="A172" s="28" t="s">
        <v>250</v>
      </c>
      <c r="B172" s="3" t="s">
        <v>251</v>
      </c>
      <c r="C172" s="2">
        <f>C173</f>
        <v>0</v>
      </c>
      <c r="D172" s="2">
        <f t="shared" ref="D172:F172" si="84">D173</f>
        <v>834663</v>
      </c>
      <c r="E172" s="2">
        <f t="shared" si="84"/>
        <v>834663</v>
      </c>
      <c r="F172" s="2">
        <f t="shared" si="84"/>
        <v>834658.42</v>
      </c>
      <c r="G172" s="23">
        <f t="shared" si="73"/>
        <v>99.999451275544743</v>
      </c>
    </row>
    <row r="173" spans="1:7" ht="51" outlineLevel="4">
      <c r="A173" s="28" t="s">
        <v>252</v>
      </c>
      <c r="B173" s="3" t="s">
        <v>253</v>
      </c>
      <c r="C173" s="2">
        <v>0</v>
      </c>
      <c r="D173" s="2">
        <v>834663</v>
      </c>
      <c r="E173" s="2">
        <v>834663</v>
      </c>
      <c r="F173" s="2">
        <v>834658.42</v>
      </c>
      <c r="G173" s="23">
        <f t="shared" si="73"/>
        <v>99.999451275544743</v>
      </c>
    </row>
    <row r="174" spans="1:7" ht="42" customHeight="1" outlineLevel="3">
      <c r="A174" s="28" t="s">
        <v>254</v>
      </c>
      <c r="B174" s="3" t="s">
        <v>255</v>
      </c>
      <c r="C174" s="2">
        <f>C175</f>
        <v>4806853.45</v>
      </c>
      <c r="D174" s="2">
        <f t="shared" ref="D174:F174" si="85">D175</f>
        <v>4806853.45</v>
      </c>
      <c r="E174" s="2">
        <f t="shared" si="85"/>
        <v>4806853.45</v>
      </c>
      <c r="F174" s="2">
        <f t="shared" si="85"/>
        <v>4806853.45</v>
      </c>
      <c r="G174" s="23">
        <f t="shared" si="73"/>
        <v>100</v>
      </c>
    </row>
    <row r="175" spans="1:7" ht="51" outlineLevel="4">
      <c r="A175" s="28" t="s">
        <v>256</v>
      </c>
      <c r="B175" s="3" t="s">
        <v>257</v>
      </c>
      <c r="C175" s="2">
        <f>C176+C177</f>
        <v>4806853.45</v>
      </c>
      <c r="D175" s="2">
        <f>D176+D177</f>
        <v>4806853.45</v>
      </c>
      <c r="E175" s="2">
        <f>E176+E177</f>
        <v>4806853.45</v>
      </c>
      <c r="F175" s="2">
        <f>F176+F177</f>
        <v>4806853.45</v>
      </c>
      <c r="G175" s="23">
        <f t="shared" si="73"/>
        <v>100</v>
      </c>
    </row>
    <row r="176" spans="1:7" ht="38.25" outlineLevel="7">
      <c r="A176" s="28"/>
      <c r="B176" s="1" t="s">
        <v>258</v>
      </c>
      <c r="C176" s="2">
        <v>3559444.44</v>
      </c>
      <c r="D176" s="2">
        <v>3559444.44</v>
      </c>
      <c r="E176" s="2">
        <v>3559444.44</v>
      </c>
      <c r="F176" s="2">
        <v>3559444.44</v>
      </c>
      <c r="G176" s="23">
        <f t="shared" si="73"/>
        <v>100</v>
      </c>
    </row>
    <row r="177" spans="1:7" ht="56.25" customHeight="1" outlineLevel="7">
      <c r="A177" s="28"/>
      <c r="B177" s="1" t="s">
        <v>376</v>
      </c>
      <c r="C177" s="2">
        <v>1247409.01</v>
      </c>
      <c r="D177" s="2">
        <v>1247409.01</v>
      </c>
      <c r="E177" s="2">
        <v>1247409.01</v>
      </c>
      <c r="F177" s="2">
        <v>1247409.01</v>
      </c>
      <c r="G177" s="23">
        <f t="shared" si="73"/>
        <v>100</v>
      </c>
    </row>
    <row r="178" spans="1:7" ht="38.25" outlineLevel="3">
      <c r="A178" s="28" t="s">
        <v>259</v>
      </c>
      <c r="B178" s="3" t="s">
        <v>260</v>
      </c>
      <c r="C178" s="2">
        <f>C179</f>
        <v>1377510.68</v>
      </c>
      <c r="D178" s="2">
        <f t="shared" ref="D178:F178" si="86">D179</f>
        <v>1377510.68</v>
      </c>
      <c r="E178" s="2">
        <f t="shared" si="86"/>
        <v>1377510.68</v>
      </c>
      <c r="F178" s="2">
        <f t="shared" si="86"/>
        <v>1377510.68</v>
      </c>
      <c r="G178" s="23">
        <f t="shared" si="73"/>
        <v>100</v>
      </c>
    </row>
    <row r="179" spans="1:7" ht="38.25" outlineLevel="4">
      <c r="A179" s="28" t="s">
        <v>261</v>
      </c>
      <c r="B179" s="3" t="s">
        <v>262</v>
      </c>
      <c r="C179" s="2">
        <f>C180</f>
        <v>1377510.68</v>
      </c>
      <c r="D179" s="2">
        <f t="shared" ref="D179:F179" si="87">D180</f>
        <v>1377510.68</v>
      </c>
      <c r="E179" s="2">
        <f t="shared" si="87"/>
        <v>1377510.68</v>
      </c>
      <c r="F179" s="2">
        <f t="shared" si="87"/>
        <v>1377510.68</v>
      </c>
      <c r="G179" s="23">
        <f t="shared" si="73"/>
        <v>100</v>
      </c>
    </row>
    <row r="180" spans="1:7" ht="51" outlineLevel="7">
      <c r="A180" s="28"/>
      <c r="B180" s="1" t="s">
        <v>377</v>
      </c>
      <c r="C180" s="2">
        <v>1377510.68</v>
      </c>
      <c r="D180" s="2">
        <v>1377510.68</v>
      </c>
      <c r="E180" s="2">
        <v>1377510.68</v>
      </c>
      <c r="F180" s="2">
        <v>1377510.68</v>
      </c>
      <c r="G180" s="23">
        <f t="shared" si="73"/>
        <v>100</v>
      </c>
    </row>
    <row r="181" spans="1:7" outlineLevel="3">
      <c r="A181" s="28" t="s">
        <v>263</v>
      </c>
      <c r="B181" s="3" t="s">
        <v>264</v>
      </c>
      <c r="C181" s="2">
        <f>C182</f>
        <v>14196797.32</v>
      </c>
      <c r="D181" s="2">
        <f>D182</f>
        <v>38576396.909999996</v>
      </c>
      <c r="E181" s="2">
        <f t="shared" ref="E181:F181" si="88">E182</f>
        <v>38576396.909999996</v>
      </c>
      <c r="F181" s="2">
        <f t="shared" si="88"/>
        <v>38078643.899999999</v>
      </c>
      <c r="G181" s="23">
        <f t="shared" si="73"/>
        <v>98.709695435887198</v>
      </c>
    </row>
    <row r="182" spans="1:7" ht="25.5" outlineLevel="4">
      <c r="A182" s="28" t="s">
        <v>265</v>
      </c>
      <c r="B182" s="3" t="s">
        <v>266</v>
      </c>
      <c r="C182" s="2">
        <f>C183+C184+C185+C186+C187+C188+C189+C190+C191+C192+C193+C194</f>
        <v>14196797.32</v>
      </c>
      <c r="D182" s="2">
        <f t="shared" ref="D182:F182" si="89">D183+D184+D185+D186+D187+D188+D189+D190+D191+D192+D193+D194</f>
        <v>38576396.909999996</v>
      </c>
      <c r="E182" s="2">
        <f t="shared" si="89"/>
        <v>38576396.909999996</v>
      </c>
      <c r="F182" s="2">
        <f t="shared" si="89"/>
        <v>38078643.899999999</v>
      </c>
      <c r="G182" s="23">
        <f t="shared" si="73"/>
        <v>98.709695435887198</v>
      </c>
    </row>
    <row r="183" spans="1:7" ht="38.25" outlineLevel="4">
      <c r="A183" s="28"/>
      <c r="B183" s="3" t="s">
        <v>378</v>
      </c>
      <c r="C183" s="2">
        <v>90400</v>
      </c>
      <c r="D183" s="2">
        <v>90400</v>
      </c>
      <c r="E183" s="2">
        <v>90400</v>
      </c>
      <c r="F183" s="2">
        <v>90400</v>
      </c>
      <c r="G183" s="23">
        <f t="shared" si="73"/>
        <v>100</v>
      </c>
    </row>
    <row r="184" spans="1:7" ht="38.25" outlineLevel="4">
      <c r="A184" s="28"/>
      <c r="B184" s="3" t="s">
        <v>379</v>
      </c>
      <c r="C184" s="2">
        <v>111600</v>
      </c>
      <c r="D184" s="26">
        <v>111600</v>
      </c>
      <c r="E184" s="2">
        <v>111600</v>
      </c>
      <c r="F184" s="2">
        <v>111600</v>
      </c>
      <c r="G184" s="23">
        <f t="shared" si="73"/>
        <v>100</v>
      </c>
    </row>
    <row r="185" spans="1:7" ht="38.25" outlineLevel="4">
      <c r="A185" s="28"/>
      <c r="B185" s="3" t="s">
        <v>380</v>
      </c>
      <c r="C185" s="2">
        <v>9999000</v>
      </c>
      <c r="D185" s="26">
        <v>9195897.4900000002</v>
      </c>
      <c r="E185" s="2">
        <v>9195897.4900000002</v>
      </c>
      <c r="F185" s="2">
        <v>9195897.4900000002</v>
      </c>
      <c r="G185" s="23">
        <f t="shared" si="73"/>
        <v>100</v>
      </c>
    </row>
    <row r="186" spans="1:7" ht="63.75" outlineLevel="4">
      <c r="A186" s="28"/>
      <c r="B186" s="3" t="s">
        <v>381</v>
      </c>
      <c r="C186" s="2">
        <v>3995797.32</v>
      </c>
      <c r="D186" s="26">
        <v>4002311.86</v>
      </c>
      <c r="E186" s="2">
        <v>4002311.86</v>
      </c>
      <c r="F186" s="2">
        <v>3995797.32</v>
      </c>
      <c r="G186" s="23">
        <f t="shared" si="73"/>
        <v>99.837230575030702</v>
      </c>
    </row>
    <row r="187" spans="1:7" ht="25.5" outlineLevel="4">
      <c r="A187" s="28"/>
      <c r="B187" s="3" t="s">
        <v>382</v>
      </c>
      <c r="C187" s="2">
        <v>0</v>
      </c>
      <c r="D187" s="2">
        <v>9000000</v>
      </c>
      <c r="E187" s="2">
        <v>9000000</v>
      </c>
      <c r="F187" s="2">
        <v>8774250</v>
      </c>
      <c r="G187" s="23">
        <f t="shared" si="73"/>
        <v>97.49166666666666</v>
      </c>
    </row>
    <row r="188" spans="1:7" ht="38.25" outlineLevel="4">
      <c r="A188" s="28"/>
      <c r="B188" s="3" t="s">
        <v>383</v>
      </c>
      <c r="C188" s="2">
        <v>0</v>
      </c>
      <c r="D188" s="26">
        <v>3017162</v>
      </c>
      <c r="E188" s="2">
        <v>3017162</v>
      </c>
      <c r="F188" s="2">
        <v>3017162</v>
      </c>
      <c r="G188" s="23">
        <f t="shared" si="73"/>
        <v>100</v>
      </c>
    </row>
    <row r="189" spans="1:7" ht="69" customHeight="1" outlineLevel="4">
      <c r="A189" s="28"/>
      <c r="B189" s="3" t="s">
        <v>384</v>
      </c>
      <c r="C189" s="2">
        <v>0</v>
      </c>
      <c r="D189" s="26">
        <v>38282.65</v>
      </c>
      <c r="E189" s="2">
        <v>38282.65</v>
      </c>
      <c r="F189" s="2">
        <v>38282.65</v>
      </c>
      <c r="G189" s="23">
        <f t="shared" si="73"/>
        <v>100</v>
      </c>
    </row>
    <row r="190" spans="1:7" ht="25.5" outlineLevel="7">
      <c r="A190" s="28"/>
      <c r="B190" s="3" t="s">
        <v>385</v>
      </c>
      <c r="C190" s="2">
        <v>0</v>
      </c>
      <c r="D190" s="2">
        <v>10800000</v>
      </c>
      <c r="E190" s="2">
        <v>10800000</v>
      </c>
      <c r="F190" s="2">
        <v>10800000</v>
      </c>
      <c r="G190" s="23">
        <f t="shared" si="73"/>
        <v>100</v>
      </c>
    </row>
    <row r="191" spans="1:7" ht="69" customHeight="1" outlineLevel="7">
      <c r="A191" s="28"/>
      <c r="B191" s="3" t="s">
        <v>386</v>
      </c>
      <c r="C191" s="2">
        <v>0</v>
      </c>
      <c r="D191" s="2">
        <v>1500000</v>
      </c>
      <c r="E191" s="2">
        <v>1500000</v>
      </c>
      <c r="F191" s="2">
        <v>1500000</v>
      </c>
      <c r="G191" s="23">
        <f t="shared" si="73"/>
        <v>100</v>
      </c>
    </row>
    <row r="192" spans="1:7" ht="25.5" outlineLevel="7">
      <c r="A192" s="28"/>
      <c r="B192" s="3" t="s">
        <v>442</v>
      </c>
      <c r="C192" s="2">
        <v>0</v>
      </c>
      <c r="D192" s="2">
        <v>183600</v>
      </c>
      <c r="E192" s="2">
        <v>183600</v>
      </c>
      <c r="F192" s="2">
        <v>183600</v>
      </c>
      <c r="G192" s="23">
        <f t="shared" si="73"/>
        <v>100</v>
      </c>
    </row>
    <row r="193" spans="1:7" ht="63.75" outlineLevel="7">
      <c r="A193" s="28"/>
      <c r="B193" s="3" t="s">
        <v>443</v>
      </c>
      <c r="C193" s="2">
        <v>0</v>
      </c>
      <c r="D193" s="2">
        <v>637142.91</v>
      </c>
      <c r="E193" s="2">
        <v>637142.91</v>
      </c>
      <c r="F193" s="2">
        <v>371654.44</v>
      </c>
      <c r="G193" s="23">
        <f t="shared" si="73"/>
        <v>58.331409510622976</v>
      </c>
    </row>
    <row r="194" spans="1:7" hidden="1" outlineLevel="7">
      <c r="A194" s="28"/>
      <c r="B194" s="3"/>
      <c r="C194" s="2"/>
      <c r="D194" s="2"/>
      <c r="E194" s="2"/>
      <c r="F194" s="2"/>
      <c r="G194" s="23" t="e">
        <f t="shared" si="73"/>
        <v>#DIV/0!</v>
      </c>
    </row>
    <row r="195" spans="1:7" ht="25.5" outlineLevel="2">
      <c r="A195" s="28" t="s">
        <v>267</v>
      </c>
      <c r="B195" s="3" t="s">
        <v>268</v>
      </c>
      <c r="C195" s="2">
        <f>C196+C211+C213+C215+C217+C219</f>
        <v>145863196</v>
      </c>
      <c r="D195" s="2">
        <f>D196+D211+D213+D215+D217+D219</f>
        <v>181072511</v>
      </c>
      <c r="E195" s="2">
        <f>E196+E211+E213+E215+E217+E219</f>
        <v>181072511</v>
      </c>
      <c r="F195" s="2">
        <f>F196+F211+F213+F215+F217+F219</f>
        <v>181072511</v>
      </c>
      <c r="G195" s="23">
        <f t="shared" si="73"/>
        <v>100</v>
      </c>
    </row>
    <row r="196" spans="1:7" ht="51" outlineLevel="3">
      <c r="A196" s="28" t="s">
        <v>269</v>
      </c>
      <c r="B196" s="3" t="s">
        <v>270</v>
      </c>
      <c r="C196" s="2">
        <f>C197</f>
        <v>139137300</v>
      </c>
      <c r="D196" s="2">
        <f t="shared" ref="D196:F196" si="90">D197</f>
        <v>174346615</v>
      </c>
      <c r="E196" s="2">
        <f t="shared" si="90"/>
        <v>174346615</v>
      </c>
      <c r="F196" s="2">
        <f t="shared" si="90"/>
        <v>174346615</v>
      </c>
      <c r="G196" s="23">
        <f t="shared" si="73"/>
        <v>100</v>
      </c>
    </row>
    <row r="197" spans="1:7" ht="51" outlineLevel="4">
      <c r="A197" s="28" t="s">
        <v>271</v>
      </c>
      <c r="B197" s="3" t="s">
        <v>272</v>
      </c>
      <c r="C197" s="2">
        <f>C198+C199+C200+C201+C202+C203+C204+C205+C206+C207+C208+C209+C210</f>
        <v>139137300</v>
      </c>
      <c r="D197" s="2">
        <f>D198+D199+D200+D201+D202+D203+D204+D205+D206+D207+D208+D209+D210</f>
        <v>174346615</v>
      </c>
      <c r="E197" s="2">
        <f t="shared" ref="E197:F197" si="91">E198+E199+E200+E201+E202+E203+E204+E205+E206+E207+E208+E209+E210</f>
        <v>174346615</v>
      </c>
      <c r="F197" s="2">
        <f t="shared" si="91"/>
        <v>174346615</v>
      </c>
      <c r="G197" s="23">
        <f t="shared" si="73"/>
        <v>100</v>
      </c>
    </row>
    <row r="198" spans="1:7" ht="38.25" outlineLevel="4">
      <c r="A198" s="28"/>
      <c r="B198" s="3" t="s">
        <v>387</v>
      </c>
      <c r="C198" s="2">
        <v>129734800</v>
      </c>
      <c r="D198" s="2">
        <v>164805100</v>
      </c>
      <c r="E198" s="2">
        <v>164805100</v>
      </c>
      <c r="F198" s="2">
        <v>164805100</v>
      </c>
      <c r="G198" s="23">
        <f t="shared" si="73"/>
        <v>100</v>
      </c>
    </row>
    <row r="199" spans="1:7" ht="38.25" outlineLevel="7">
      <c r="A199" s="28"/>
      <c r="B199" s="3" t="s">
        <v>388</v>
      </c>
      <c r="C199" s="2">
        <v>907000</v>
      </c>
      <c r="D199" s="2">
        <v>927000</v>
      </c>
      <c r="E199" s="2">
        <v>927000</v>
      </c>
      <c r="F199" s="2">
        <v>927000</v>
      </c>
      <c r="G199" s="23">
        <f t="shared" si="73"/>
        <v>100</v>
      </c>
    </row>
    <row r="200" spans="1:7" ht="94.5" customHeight="1" outlineLevel="7">
      <c r="A200" s="28"/>
      <c r="B200" s="3" t="s">
        <v>389</v>
      </c>
      <c r="C200" s="2">
        <v>66100</v>
      </c>
      <c r="D200" s="2">
        <v>67600</v>
      </c>
      <c r="E200" s="2">
        <v>67600</v>
      </c>
      <c r="F200" s="2">
        <v>67600</v>
      </c>
      <c r="G200" s="23">
        <f t="shared" si="73"/>
        <v>100</v>
      </c>
    </row>
    <row r="201" spans="1:7" ht="135" customHeight="1" outlineLevel="7">
      <c r="A201" s="28"/>
      <c r="B201" s="7" t="s">
        <v>390</v>
      </c>
      <c r="C201" s="2">
        <v>4812300</v>
      </c>
      <c r="D201" s="2">
        <v>4916200</v>
      </c>
      <c r="E201" s="2">
        <v>4916200</v>
      </c>
      <c r="F201" s="2">
        <v>4916200</v>
      </c>
      <c r="G201" s="23">
        <f t="shared" si="73"/>
        <v>100</v>
      </c>
    </row>
    <row r="202" spans="1:7" ht="97.5" customHeight="1" outlineLevel="7">
      <c r="A202" s="28"/>
      <c r="B202" s="3" t="s">
        <v>391</v>
      </c>
      <c r="C202" s="2">
        <v>700</v>
      </c>
      <c r="D202" s="2">
        <v>715</v>
      </c>
      <c r="E202" s="2">
        <v>715</v>
      </c>
      <c r="F202" s="2">
        <v>715</v>
      </c>
      <c r="G202" s="23">
        <f t="shared" si="73"/>
        <v>100</v>
      </c>
    </row>
    <row r="203" spans="1:7" ht="38.25" outlineLevel="7">
      <c r="A203" s="28"/>
      <c r="B203" s="3" t="s">
        <v>392</v>
      </c>
      <c r="C203" s="2">
        <v>2788200</v>
      </c>
      <c r="D203" s="2">
        <v>2788200</v>
      </c>
      <c r="E203" s="2">
        <v>2788200</v>
      </c>
      <c r="F203" s="2">
        <v>2788200</v>
      </c>
      <c r="G203" s="23">
        <f t="shared" si="73"/>
        <v>100</v>
      </c>
    </row>
    <row r="204" spans="1:7" ht="69.75" customHeight="1" outlineLevel="7">
      <c r="A204" s="28"/>
      <c r="B204" s="3" t="s">
        <v>393</v>
      </c>
      <c r="C204" s="2">
        <v>275600</v>
      </c>
      <c r="D204" s="2">
        <v>281600</v>
      </c>
      <c r="E204" s="2">
        <v>281600</v>
      </c>
      <c r="F204" s="2">
        <v>281600</v>
      </c>
      <c r="G204" s="23">
        <f t="shared" ref="G204:G241" si="92">F204/E204*100</f>
        <v>100</v>
      </c>
    </row>
    <row r="205" spans="1:7" ht="38.25" outlineLevel="7">
      <c r="A205" s="28"/>
      <c r="B205" s="3" t="s">
        <v>394</v>
      </c>
      <c r="C205" s="2">
        <v>10800</v>
      </c>
      <c r="D205" s="2">
        <v>10800</v>
      </c>
      <c r="E205" s="2">
        <v>10800</v>
      </c>
      <c r="F205" s="2">
        <v>10800</v>
      </c>
      <c r="G205" s="23">
        <f t="shared" si="92"/>
        <v>100</v>
      </c>
    </row>
    <row r="206" spans="1:7" ht="57" customHeight="1" outlineLevel="7">
      <c r="A206" s="28"/>
      <c r="B206" s="3" t="s">
        <v>395</v>
      </c>
      <c r="C206" s="2">
        <v>52700</v>
      </c>
      <c r="D206" s="2">
        <v>53900</v>
      </c>
      <c r="E206" s="2">
        <v>53900</v>
      </c>
      <c r="F206" s="2">
        <v>53900</v>
      </c>
      <c r="G206" s="23">
        <f t="shared" si="92"/>
        <v>100</v>
      </c>
    </row>
    <row r="207" spans="1:7" ht="57.75" customHeight="1" outlineLevel="7">
      <c r="A207" s="28"/>
      <c r="B207" s="3" t="s">
        <v>396</v>
      </c>
      <c r="C207" s="2">
        <v>213200</v>
      </c>
      <c r="D207" s="2">
        <v>213200</v>
      </c>
      <c r="E207" s="2">
        <v>213200</v>
      </c>
      <c r="F207" s="2">
        <v>213200</v>
      </c>
      <c r="G207" s="23">
        <f t="shared" si="92"/>
        <v>100</v>
      </c>
    </row>
    <row r="208" spans="1:7" ht="76.5" outlineLevel="7">
      <c r="A208" s="28"/>
      <c r="B208" s="3" t="s">
        <v>397</v>
      </c>
      <c r="C208" s="2">
        <v>6000</v>
      </c>
      <c r="D208" s="2">
        <v>6100</v>
      </c>
      <c r="E208" s="2">
        <v>6100</v>
      </c>
      <c r="F208" s="2">
        <v>6100</v>
      </c>
      <c r="G208" s="23">
        <f t="shared" si="92"/>
        <v>100</v>
      </c>
    </row>
    <row r="209" spans="1:7" ht="63.75" outlineLevel="7">
      <c r="A209" s="28"/>
      <c r="B209" s="3" t="s">
        <v>398</v>
      </c>
      <c r="C209" s="2">
        <v>258500</v>
      </c>
      <c r="D209" s="2">
        <v>264500</v>
      </c>
      <c r="E209" s="2">
        <v>264500</v>
      </c>
      <c r="F209" s="2">
        <v>264500</v>
      </c>
      <c r="G209" s="23">
        <f t="shared" si="92"/>
        <v>100</v>
      </c>
    </row>
    <row r="210" spans="1:7" ht="95.25" customHeight="1" outlineLevel="7">
      <c r="A210" s="28"/>
      <c r="B210" s="3" t="s">
        <v>399</v>
      </c>
      <c r="C210" s="2">
        <v>11400</v>
      </c>
      <c r="D210" s="2">
        <v>11700</v>
      </c>
      <c r="E210" s="2">
        <v>11700</v>
      </c>
      <c r="F210" s="2">
        <v>11700</v>
      </c>
      <c r="G210" s="23">
        <f t="shared" si="92"/>
        <v>100</v>
      </c>
    </row>
    <row r="211" spans="1:7" ht="90" customHeight="1" outlineLevel="3">
      <c r="A211" s="28" t="s">
        <v>273</v>
      </c>
      <c r="B211" s="3" t="s">
        <v>274</v>
      </c>
      <c r="C211" s="2">
        <f>C212</f>
        <v>5521824</v>
      </c>
      <c r="D211" s="2">
        <f t="shared" ref="D211:F211" si="93">D212</f>
        <v>5521824</v>
      </c>
      <c r="E211" s="2">
        <f t="shared" si="93"/>
        <v>5521824</v>
      </c>
      <c r="F211" s="2">
        <f t="shared" si="93"/>
        <v>5521824</v>
      </c>
      <c r="G211" s="23">
        <f t="shared" si="92"/>
        <v>100</v>
      </c>
    </row>
    <row r="212" spans="1:7" ht="90.75" customHeight="1" outlineLevel="4">
      <c r="A212" s="28" t="s">
        <v>275</v>
      </c>
      <c r="B212" s="3" t="s">
        <v>276</v>
      </c>
      <c r="C212" s="2">
        <v>5521824</v>
      </c>
      <c r="D212" s="2">
        <v>5521824</v>
      </c>
      <c r="E212" s="2">
        <v>5521824</v>
      </c>
      <c r="F212" s="2">
        <v>5521824</v>
      </c>
      <c r="G212" s="23">
        <f t="shared" si="92"/>
        <v>100</v>
      </c>
    </row>
    <row r="213" spans="1:7" ht="66" customHeight="1" outlineLevel="3">
      <c r="A213" s="28" t="s">
        <v>277</v>
      </c>
      <c r="B213" s="3" t="s">
        <v>278</v>
      </c>
      <c r="C213" s="2">
        <f>C214</f>
        <v>525800</v>
      </c>
      <c r="D213" s="2">
        <f t="shared" ref="D213:F213" si="94">D214</f>
        <v>525800</v>
      </c>
      <c r="E213" s="2">
        <f t="shared" si="94"/>
        <v>525800</v>
      </c>
      <c r="F213" s="2">
        <f t="shared" si="94"/>
        <v>525800</v>
      </c>
      <c r="G213" s="23">
        <f t="shared" si="92"/>
        <v>100</v>
      </c>
    </row>
    <row r="214" spans="1:7" ht="72.75" customHeight="1" outlineLevel="4">
      <c r="A214" s="28" t="s">
        <v>279</v>
      </c>
      <c r="B214" s="3" t="s">
        <v>280</v>
      </c>
      <c r="C214" s="2">
        <v>525800</v>
      </c>
      <c r="D214" s="2">
        <v>525800</v>
      </c>
      <c r="E214" s="2">
        <v>525800</v>
      </c>
      <c r="F214" s="2">
        <v>525800</v>
      </c>
      <c r="G214" s="23">
        <f t="shared" si="92"/>
        <v>100</v>
      </c>
    </row>
    <row r="215" spans="1:7" ht="82.5" customHeight="1" outlineLevel="3">
      <c r="A215" s="28" t="s">
        <v>281</v>
      </c>
      <c r="B215" s="3" t="s">
        <v>282</v>
      </c>
      <c r="C215" s="2">
        <f>C216</f>
        <v>900</v>
      </c>
      <c r="D215" s="2">
        <f t="shared" ref="D215:F215" si="95">D216</f>
        <v>900</v>
      </c>
      <c r="E215" s="2">
        <f t="shared" si="95"/>
        <v>900</v>
      </c>
      <c r="F215" s="2">
        <f t="shared" si="95"/>
        <v>900</v>
      </c>
      <c r="G215" s="23">
        <f t="shared" si="92"/>
        <v>100</v>
      </c>
    </row>
    <row r="216" spans="1:7" ht="90" customHeight="1" outlineLevel="4">
      <c r="A216" s="28" t="s">
        <v>283</v>
      </c>
      <c r="B216" s="3" t="s">
        <v>284</v>
      </c>
      <c r="C216" s="2">
        <v>900</v>
      </c>
      <c r="D216" s="2">
        <v>900</v>
      </c>
      <c r="E216" s="2">
        <v>900</v>
      </c>
      <c r="F216" s="2">
        <v>900</v>
      </c>
      <c r="G216" s="23">
        <f t="shared" si="92"/>
        <v>100</v>
      </c>
    </row>
    <row r="217" spans="1:7" ht="38.25" outlineLevel="3">
      <c r="A217" s="28" t="s">
        <v>285</v>
      </c>
      <c r="B217" s="3" t="s">
        <v>286</v>
      </c>
      <c r="C217" s="2">
        <f>C218</f>
        <v>653900</v>
      </c>
      <c r="D217" s="2">
        <f t="shared" ref="D217:F217" si="96">D218</f>
        <v>653900</v>
      </c>
      <c r="E217" s="2">
        <f t="shared" si="96"/>
        <v>653900</v>
      </c>
      <c r="F217" s="2">
        <f t="shared" si="96"/>
        <v>653900</v>
      </c>
      <c r="G217" s="23">
        <f t="shared" si="92"/>
        <v>100</v>
      </c>
    </row>
    <row r="218" spans="1:7" ht="57" customHeight="1" outlineLevel="4">
      <c r="A218" s="28" t="s">
        <v>287</v>
      </c>
      <c r="B218" s="3" t="s">
        <v>288</v>
      </c>
      <c r="C218" s="2">
        <v>653900</v>
      </c>
      <c r="D218" s="2">
        <v>653900</v>
      </c>
      <c r="E218" s="2">
        <v>653900</v>
      </c>
      <c r="F218" s="2">
        <v>653900</v>
      </c>
      <c r="G218" s="23">
        <f t="shared" si="92"/>
        <v>100</v>
      </c>
    </row>
    <row r="219" spans="1:7" outlineLevel="3">
      <c r="A219" s="28" t="s">
        <v>289</v>
      </c>
      <c r="B219" s="3" t="s">
        <v>290</v>
      </c>
      <c r="C219" s="2">
        <f>C220</f>
        <v>23472</v>
      </c>
      <c r="D219" s="2">
        <f t="shared" ref="D219:F219" si="97">D220</f>
        <v>23472</v>
      </c>
      <c r="E219" s="2">
        <f t="shared" si="97"/>
        <v>23472</v>
      </c>
      <c r="F219" s="2">
        <f t="shared" si="97"/>
        <v>23472</v>
      </c>
      <c r="G219" s="23">
        <f t="shared" si="92"/>
        <v>100</v>
      </c>
    </row>
    <row r="220" spans="1:7" ht="25.5" outlineLevel="4">
      <c r="A220" s="28" t="s">
        <v>291</v>
      </c>
      <c r="B220" s="3" t="s">
        <v>292</v>
      </c>
      <c r="C220" s="2">
        <f>C221</f>
        <v>23472</v>
      </c>
      <c r="D220" s="2">
        <f t="shared" ref="D220:F220" si="98">D221</f>
        <v>23472</v>
      </c>
      <c r="E220" s="2">
        <f t="shared" si="98"/>
        <v>23472</v>
      </c>
      <c r="F220" s="2">
        <f t="shared" si="98"/>
        <v>23472</v>
      </c>
      <c r="G220" s="23">
        <f t="shared" si="92"/>
        <v>100</v>
      </c>
    </row>
    <row r="221" spans="1:7" ht="63.75" outlineLevel="7">
      <c r="A221" s="28"/>
      <c r="B221" s="5" t="s">
        <v>328</v>
      </c>
      <c r="C221" s="2">
        <v>23472</v>
      </c>
      <c r="D221" s="2">
        <v>23472</v>
      </c>
      <c r="E221" s="2">
        <v>23472</v>
      </c>
      <c r="F221" s="2">
        <v>23472</v>
      </c>
      <c r="G221" s="23">
        <f t="shared" si="92"/>
        <v>100</v>
      </c>
    </row>
    <row r="222" spans="1:7" outlineLevel="2">
      <c r="A222" s="28" t="s">
        <v>293</v>
      </c>
      <c r="B222" s="3" t="s">
        <v>294</v>
      </c>
      <c r="C222" s="2">
        <f>C223+C225+C227</f>
        <v>26334621.830000002</v>
      </c>
      <c r="D222" s="2">
        <f t="shared" ref="D222:F222" si="99">D223+D225+D227</f>
        <v>20440396.289999999</v>
      </c>
      <c r="E222" s="2">
        <f t="shared" si="99"/>
        <v>20440396.289999999</v>
      </c>
      <c r="F222" s="2">
        <f t="shared" si="99"/>
        <v>18571509.289999999</v>
      </c>
      <c r="G222" s="23">
        <f t="shared" si="92"/>
        <v>90.856894487342643</v>
      </c>
    </row>
    <row r="223" spans="1:7" ht="120" customHeight="1" outlineLevel="2">
      <c r="A223" s="28" t="s">
        <v>360</v>
      </c>
      <c r="B223" s="3" t="s">
        <v>366</v>
      </c>
      <c r="C223" s="2">
        <f>C224</f>
        <v>0</v>
      </c>
      <c r="D223" s="2">
        <f t="shared" ref="D223:F223" si="100">D224</f>
        <v>116650.1</v>
      </c>
      <c r="E223" s="2">
        <f t="shared" si="100"/>
        <v>116650.1</v>
      </c>
      <c r="F223" s="2">
        <f t="shared" si="100"/>
        <v>116650.1</v>
      </c>
      <c r="G223" s="23">
        <f t="shared" si="92"/>
        <v>100</v>
      </c>
    </row>
    <row r="224" spans="1:7" ht="122.25" customHeight="1" outlineLevel="2">
      <c r="A224" s="28" t="s">
        <v>400</v>
      </c>
      <c r="B224" s="3" t="s">
        <v>366</v>
      </c>
      <c r="C224" s="2">
        <v>0</v>
      </c>
      <c r="D224" s="2">
        <v>116650.1</v>
      </c>
      <c r="E224" s="2">
        <v>116650.1</v>
      </c>
      <c r="F224" s="2">
        <v>116650.1</v>
      </c>
      <c r="G224" s="23">
        <f t="shared" si="92"/>
        <v>100</v>
      </c>
    </row>
    <row r="225" spans="1:7" ht="105" customHeight="1" outlineLevel="3">
      <c r="A225" s="28" t="s">
        <v>295</v>
      </c>
      <c r="B225" s="3" t="s">
        <v>296</v>
      </c>
      <c r="C225" s="2">
        <f>C226</f>
        <v>8804100</v>
      </c>
      <c r="D225" s="2">
        <f t="shared" ref="D225:F225" si="101">D226</f>
        <v>7631300</v>
      </c>
      <c r="E225" s="2">
        <f t="shared" si="101"/>
        <v>7631300</v>
      </c>
      <c r="F225" s="2">
        <f t="shared" si="101"/>
        <v>7631300</v>
      </c>
      <c r="G225" s="23">
        <f t="shared" si="92"/>
        <v>100</v>
      </c>
    </row>
    <row r="226" spans="1:7" ht="111" customHeight="1" outlineLevel="4">
      <c r="A226" s="28" t="s">
        <v>297</v>
      </c>
      <c r="B226" s="3" t="s">
        <v>298</v>
      </c>
      <c r="C226" s="2">
        <v>8804100</v>
      </c>
      <c r="D226" s="2">
        <v>7631300</v>
      </c>
      <c r="E226" s="2">
        <v>7631300</v>
      </c>
      <c r="F226" s="2">
        <v>7631300</v>
      </c>
      <c r="G226" s="23">
        <f t="shared" si="92"/>
        <v>100</v>
      </c>
    </row>
    <row r="227" spans="1:7" ht="25.5" outlineLevel="3">
      <c r="A227" s="28" t="s">
        <v>299</v>
      </c>
      <c r="B227" s="3" t="s">
        <v>300</v>
      </c>
      <c r="C227" s="2">
        <f>C228</f>
        <v>17530521.830000002</v>
      </c>
      <c r="D227" s="2">
        <f t="shared" ref="D227:F227" si="102">D228</f>
        <v>12692446.189999999</v>
      </c>
      <c r="E227" s="2">
        <f t="shared" si="102"/>
        <v>12692446.189999999</v>
      </c>
      <c r="F227" s="2">
        <f t="shared" si="102"/>
        <v>10823559.189999999</v>
      </c>
      <c r="G227" s="23">
        <f t="shared" si="92"/>
        <v>85.275596429375128</v>
      </c>
    </row>
    <row r="228" spans="1:7" ht="38.25" outlineLevel="4">
      <c r="A228" s="28" t="s">
        <v>301</v>
      </c>
      <c r="B228" s="3" t="s">
        <v>302</v>
      </c>
      <c r="C228" s="2">
        <f>C229+C230+C232+C233+C231+C237+C238</f>
        <v>17530521.830000002</v>
      </c>
      <c r="D228" s="2">
        <f t="shared" ref="D228:F228" si="103">D229+D230+D232+D233+D231+D237+D238</f>
        <v>12692446.189999999</v>
      </c>
      <c r="E228" s="2">
        <f t="shared" si="103"/>
        <v>12692446.189999999</v>
      </c>
      <c r="F228" s="2">
        <f t="shared" si="103"/>
        <v>10823559.189999999</v>
      </c>
      <c r="G228" s="23">
        <f t="shared" si="92"/>
        <v>85.275596429375128</v>
      </c>
    </row>
    <row r="229" spans="1:7" ht="90" customHeight="1" outlineLevel="7">
      <c r="A229" s="28"/>
      <c r="B229" s="3" t="s">
        <v>401</v>
      </c>
      <c r="C229" s="2">
        <v>7613790</v>
      </c>
      <c r="D229" s="2">
        <v>6603304</v>
      </c>
      <c r="E229" s="2">
        <v>6603304</v>
      </c>
      <c r="F229" s="2">
        <v>6603304</v>
      </c>
      <c r="G229" s="23">
        <f t="shared" si="92"/>
        <v>100</v>
      </c>
    </row>
    <row r="230" spans="1:7" ht="133.5" customHeight="1" outlineLevel="7">
      <c r="A230" s="28"/>
      <c r="B230" s="7" t="s">
        <v>402</v>
      </c>
      <c r="C230" s="2">
        <v>7437915.3899999997</v>
      </c>
      <c r="D230" s="2">
        <v>2301049.15</v>
      </c>
      <c r="E230" s="2">
        <v>2301049.15</v>
      </c>
      <c r="F230" s="2">
        <v>2301049.15</v>
      </c>
      <c r="G230" s="23">
        <f t="shared" si="92"/>
        <v>100</v>
      </c>
    </row>
    <row r="231" spans="1:7" ht="70.5" customHeight="1" outlineLevel="7">
      <c r="A231" s="28"/>
      <c r="B231" s="3" t="s">
        <v>403</v>
      </c>
      <c r="C231" s="2">
        <v>2478816.44</v>
      </c>
      <c r="D231" s="2">
        <v>434979.04</v>
      </c>
      <c r="E231" s="2">
        <v>434979.04</v>
      </c>
      <c r="F231" s="2">
        <v>434979.04</v>
      </c>
      <c r="G231" s="23">
        <f t="shared" si="92"/>
        <v>100</v>
      </c>
    </row>
    <row r="232" spans="1:7" ht="33.75" customHeight="1" outlineLevel="7">
      <c r="A232" s="28"/>
      <c r="B232" s="3" t="s">
        <v>404</v>
      </c>
      <c r="C232" s="2">
        <v>0</v>
      </c>
      <c r="D232" s="2">
        <v>2938061</v>
      </c>
      <c r="E232" s="2">
        <v>2938061</v>
      </c>
      <c r="F232" s="2">
        <v>1069174</v>
      </c>
      <c r="G232" s="23">
        <f t="shared" si="92"/>
        <v>36.390462961796914</v>
      </c>
    </row>
    <row r="233" spans="1:7" ht="29.25" customHeight="1" outlineLevel="7">
      <c r="A233" s="28"/>
      <c r="B233" s="3" t="s">
        <v>405</v>
      </c>
      <c r="C233" s="2">
        <v>0</v>
      </c>
      <c r="D233" s="2">
        <v>360053</v>
      </c>
      <c r="E233" s="2">
        <v>360053</v>
      </c>
      <c r="F233" s="2">
        <v>360053</v>
      </c>
      <c r="G233" s="23">
        <f t="shared" si="92"/>
        <v>100</v>
      </c>
    </row>
    <row r="234" spans="1:7" ht="153" hidden="1" outlineLevel="7">
      <c r="A234" s="27" t="s">
        <v>337</v>
      </c>
      <c r="B234" s="22" t="s">
        <v>339</v>
      </c>
      <c r="C234" s="2">
        <f>C235</f>
        <v>0</v>
      </c>
      <c r="D234" s="2">
        <f t="shared" ref="D234:F235" si="104">D235</f>
        <v>0</v>
      </c>
      <c r="E234" s="2">
        <f t="shared" si="104"/>
        <v>0</v>
      </c>
      <c r="F234" s="2">
        <f t="shared" si="104"/>
        <v>0</v>
      </c>
      <c r="G234" s="23" t="e">
        <f t="shared" si="92"/>
        <v>#DIV/0!</v>
      </c>
    </row>
    <row r="235" spans="1:7" ht="140.25" hidden="1" outlineLevel="7">
      <c r="A235" s="6" t="s">
        <v>338</v>
      </c>
      <c r="B235" s="24" t="s">
        <v>340</v>
      </c>
      <c r="C235" s="2">
        <f>C236</f>
        <v>0</v>
      </c>
      <c r="D235" s="2">
        <f t="shared" si="104"/>
        <v>0</v>
      </c>
      <c r="E235" s="2">
        <f t="shared" si="104"/>
        <v>0</v>
      </c>
      <c r="F235" s="2">
        <f t="shared" si="104"/>
        <v>0</v>
      </c>
      <c r="G235" s="23" t="e">
        <f t="shared" si="92"/>
        <v>#DIV/0!</v>
      </c>
    </row>
    <row r="236" spans="1:7" ht="140.25" hidden="1" outlineLevel="7">
      <c r="A236" s="6" t="s">
        <v>338</v>
      </c>
      <c r="B236" s="24" t="s">
        <v>340</v>
      </c>
      <c r="C236" s="2">
        <v>0</v>
      </c>
      <c r="D236" s="2">
        <v>0</v>
      </c>
      <c r="E236" s="2">
        <v>0</v>
      </c>
      <c r="F236" s="2">
        <v>0</v>
      </c>
      <c r="G236" s="23" t="e">
        <f t="shared" si="92"/>
        <v>#DIV/0!</v>
      </c>
    </row>
    <row r="237" spans="1:7" ht="61.5" customHeight="1" outlineLevel="7">
      <c r="A237" s="6"/>
      <c r="B237" s="24" t="s">
        <v>444</v>
      </c>
      <c r="C237" s="2">
        <v>0</v>
      </c>
      <c r="D237" s="2">
        <v>50000</v>
      </c>
      <c r="E237" s="2">
        <v>50000</v>
      </c>
      <c r="F237" s="2">
        <v>50000</v>
      </c>
      <c r="G237" s="23">
        <f t="shared" si="92"/>
        <v>100</v>
      </c>
    </row>
    <row r="238" spans="1:7" ht="72" customHeight="1" outlineLevel="7">
      <c r="A238" s="6"/>
      <c r="B238" s="24" t="s">
        <v>445</v>
      </c>
      <c r="C238" s="2">
        <v>0</v>
      </c>
      <c r="D238" s="2">
        <v>5000</v>
      </c>
      <c r="E238" s="2">
        <v>5000</v>
      </c>
      <c r="F238" s="2">
        <v>5000</v>
      </c>
      <c r="G238" s="23">
        <f t="shared" si="92"/>
        <v>100</v>
      </c>
    </row>
    <row r="239" spans="1:7" s="20" customFormat="1" ht="28.5" customHeight="1" outlineLevel="7">
      <c r="A239" s="21" t="s">
        <v>412</v>
      </c>
      <c r="B239" s="22" t="s">
        <v>413</v>
      </c>
      <c r="C239" s="9">
        <f>C240</f>
        <v>0</v>
      </c>
      <c r="D239" s="9">
        <f t="shared" ref="D239:F240" si="105">D240</f>
        <v>847000</v>
      </c>
      <c r="E239" s="9">
        <f t="shared" si="105"/>
        <v>847000</v>
      </c>
      <c r="F239" s="9">
        <f t="shared" si="105"/>
        <v>847000</v>
      </c>
      <c r="G239" s="19">
        <f t="shared" si="92"/>
        <v>100</v>
      </c>
    </row>
    <row r="240" spans="1:7" ht="31.5" customHeight="1" outlineLevel="7">
      <c r="A240" s="28" t="s">
        <v>414</v>
      </c>
      <c r="B240" s="3" t="s">
        <v>415</v>
      </c>
      <c r="C240" s="2">
        <f>C241</f>
        <v>0</v>
      </c>
      <c r="D240" s="2">
        <f t="shared" si="105"/>
        <v>847000</v>
      </c>
      <c r="E240" s="2">
        <f t="shared" si="105"/>
        <v>847000</v>
      </c>
      <c r="F240" s="2">
        <f t="shared" si="105"/>
        <v>847000</v>
      </c>
      <c r="G240" s="23">
        <f t="shared" si="92"/>
        <v>100</v>
      </c>
    </row>
    <row r="241" spans="1:7" ht="32.25" customHeight="1" outlineLevel="7">
      <c r="A241" s="28" t="s">
        <v>416</v>
      </c>
      <c r="B241" s="3" t="s">
        <v>415</v>
      </c>
      <c r="C241" s="2">
        <v>0</v>
      </c>
      <c r="D241" s="2">
        <v>847000</v>
      </c>
      <c r="E241" s="2">
        <v>847000</v>
      </c>
      <c r="F241" s="2">
        <v>847000</v>
      </c>
      <c r="G241" s="23">
        <f t="shared" si="92"/>
        <v>100</v>
      </c>
    </row>
    <row r="242" spans="1:7" s="20" customFormat="1" ht="114.75" outlineLevel="1">
      <c r="A242" s="21" t="s">
        <v>303</v>
      </c>
      <c r="B242" s="22" t="s">
        <v>304</v>
      </c>
      <c r="C242" s="9">
        <f>C243</f>
        <v>0</v>
      </c>
      <c r="D242" s="9">
        <f t="shared" ref="D242:F242" si="106">D243</f>
        <v>0</v>
      </c>
      <c r="E242" s="9">
        <f t="shared" si="106"/>
        <v>0</v>
      </c>
      <c r="F242" s="9">
        <f t="shared" si="106"/>
        <v>4049999.37</v>
      </c>
      <c r="G242" s="19">
        <v>0</v>
      </c>
    </row>
    <row r="243" spans="1:7" ht="123" customHeight="1" outlineLevel="2">
      <c r="A243" s="28" t="s">
        <v>305</v>
      </c>
      <c r="B243" s="24" t="s">
        <v>306</v>
      </c>
      <c r="C243" s="2">
        <f>C244</f>
        <v>0</v>
      </c>
      <c r="D243" s="2">
        <f t="shared" ref="D243:F243" si="107">D244</f>
        <v>0</v>
      </c>
      <c r="E243" s="2">
        <f t="shared" si="107"/>
        <v>0</v>
      </c>
      <c r="F243" s="2">
        <f t="shared" si="107"/>
        <v>4049999.37</v>
      </c>
      <c r="G243" s="23">
        <v>0</v>
      </c>
    </row>
    <row r="244" spans="1:7" ht="123.75" customHeight="1" outlineLevel="3">
      <c r="A244" s="28" t="s">
        <v>307</v>
      </c>
      <c r="B244" s="24" t="s">
        <v>308</v>
      </c>
      <c r="C244" s="2">
        <f>C245</f>
        <v>0</v>
      </c>
      <c r="D244" s="2">
        <f t="shared" ref="D244:F244" si="108">D245</f>
        <v>0</v>
      </c>
      <c r="E244" s="2">
        <f t="shared" si="108"/>
        <v>0</v>
      </c>
      <c r="F244" s="2">
        <f t="shared" si="108"/>
        <v>4049999.37</v>
      </c>
      <c r="G244" s="23">
        <v>0</v>
      </c>
    </row>
    <row r="245" spans="1:7" ht="48" customHeight="1" outlineLevel="4">
      <c r="A245" s="28" t="s">
        <v>309</v>
      </c>
      <c r="B245" s="3" t="s">
        <v>310</v>
      </c>
      <c r="C245" s="2">
        <f>C246</f>
        <v>0</v>
      </c>
      <c r="D245" s="2">
        <f t="shared" ref="D245:F245" si="109">D246</f>
        <v>0</v>
      </c>
      <c r="E245" s="2">
        <f t="shared" si="109"/>
        <v>0</v>
      </c>
      <c r="F245" s="2">
        <f t="shared" si="109"/>
        <v>4049999.37</v>
      </c>
      <c r="G245" s="23">
        <v>0</v>
      </c>
    </row>
    <row r="246" spans="1:7" ht="56.25" customHeight="1" outlineLevel="5">
      <c r="A246" s="28" t="s">
        <v>311</v>
      </c>
      <c r="B246" s="3" t="s">
        <v>312</v>
      </c>
      <c r="C246" s="2">
        <v>0</v>
      </c>
      <c r="D246" s="2">
        <v>0</v>
      </c>
      <c r="E246" s="2">
        <v>0</v>
      </c>
      <c r="F246" s="2">
        <v>4049999.37</v>
      </c>
      <c r="G246" s="23">
        <v>0</v>
      </c>
    </row>
    <row r="247" spans="1:7" s="20" customFormat="1" ht="76.5" outlineLevel="1">
      <c r="A247" s="21" t="s">
        <v>313</v>
      </c>
      <c r="B247" s="22" t="s">
        <v>314</v>
      </c>
      <c r="C247" s="9">
        <f>C248</f>
        <v>0</v>
      </c>
      <c r="D247" s="9">
        <f t="shared" ref="D247:F247" si="110">D248</f>
        <v>0</v>
      </c>
      <c r="E247" s="9">
        <f t="shared" si="110"/>
        <v>0</v>
      </c>
      <c r="F247" s="9">
        <f t="shared" si="110"/>
        <v>-7264867.7000000002</v>
      </c>
      <c r="G247" s="19">
        <v>0</v>
      </c>
    </row>
    <row r="248" spans="1:7" ht="70.5" customHeight="1" outlineLevel="2">
      <c r="A248" s="28" t="s">
        <v>315</v>
      </c>
      <c r="B248" s="3" t="s">
        <v>316</v>
      </c>
      <c r="C248" s="2">
        <f>C251</f>
        <v>0</v>
      </c>
      <c r="D248" s="2">
        <f t="shared" ref="D248:E248" si="111">D251</f>
        <v>0</v>
      </c>
      <c r="E248" s="2">
        <f t="shared" si="111"/>
        <v>0</v>
      </c>
      <c r="F248" s="2">
        <f>F249+F250+F251</f>
        <v>-7264867.7000000002</v>
      </c>
      <c r="G248" s="23">
        <v>0</v>
      </c>
    </row>
    <row r="249" spans="1:7" ht="105.75" customHeight="1" outlineLevel="2">
      <c r="A249" s="28" t="s">
        <v>446</v>
      </c>
      <c r="B249" s="3" t="s">
        <v>447</v>
      </c>
      <c r="C249" s="2">
        <v>0</v>
      </c>
      <c r="D249" s="2">
        <v>0</v>
      </c>
      <c r="E249" s="2">
        <v>0</v>
      </c>
      <c r="F249" s="2">
        <v>-1206327.56</v>
      </c>
      <c r="G249" s="23">
        <v>0</v>
      </c>
    </row>
    <row r="250" spans="1:7" ht="100.5" customHeight="1" outlineLevel="2">
      <c r="A250" s="28" t="s">
        <v>448</v>
      </c>
      <c r="B250" s="3" t="s">
        <v>449</v>
      </c>
      <c r="C250" s="2">
        <v>0</v>
      </c>
      <c r="D250" s="2">
        <v>0</v>
      </c>
      <c r="E250" s="2">
        <v>0</v>
      </c>
      <c r="F250" s="2">
        <v>-943088.55</v>
      </c>
      <c r="G250" s="23">
        <v>0</v>
      </c>
    </row>
    <row r="251" spans="1:7" ht="76.5" customHeight="1" outlineLevel="3">
      <c r="A251" s="28" t="s">
        <v>317</v>
      </c>
      <c r="B251" s="3" t="s">
        <v>318</v>
      </c>
      <c r="C251" s="2">
        <v>0</v>
      </c>
      <c r="D251" s="2">
        <v>0</v>
      </c>
      <c r="E251" s="2">
        <v>0</v>
      </c>
      <c r="F251" s="2">
        <v>-5115451.59</v>
      </c>
      <c r="G251" s="23">
        <v>0</v>
      </c>
    </row>
    <row r="254" spans="1:7" ht="12.75" customHeight="1">
      <c r="B254" s="4" t="s">
        <v>367</v>
      </c>
    </row>
  </sheetData>
  <mergeCells count="13">
    <mergeCell ref="G9:G10"/>
    <mergeCell ref="A9:A10"/>
    <mergeCell ref="B9:B10"/>
    <mergeCell ref="C9:C10"/>
    <mergeCell ref="D9:E9"/>
    <mergeCell ref="F9:F10"/>
    <mergeCell ref="A1:D1"/>
    <mergeCell ref="A7:F7"/>
    <mergeCell ref="F1:G1"/>
    <mergeCell ref="F2:G2"/>
    <mergeCell ref="F3:G3"/>
    <mergeCell ref="F4:G4"/>
    <mergeCell ref="A6:G6"/>
  </mergeCells>
  <pageMargins left="0.74803149606299213" right="0.55118110236220474" top="0.78740157480314965" bottom="0.78740157480314965" header="0" footer="0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ДЧБ</vt:lpstr>
      <vt:lpstr>ДЧБ!Заголовки_для_печати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Викторовна Кушпелева</dc:creator>
  <dc:description>POI HSSF rep:2.54.0.145</dc:description>
  <cp:lastModifiedBy>ksv</cp:lastModifiedBy>
  <cp:lastPrinted>2024-02-08T11:43:52Z</cp:lastPrinted>
  <dcterms:created xsi:type="dcterms:W3CDTF">2022-04-07T10:48:00Z</dcterms:created>
  <dcterms:modified xsi:type="dcterms:W3CDTF">2024-02-08T11:45:55Z</dcterms:modified>
</cp:coreProperties>
</file>