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270" windowWidth="14940" windowHeight="9150"/>
  </bookViews>
  <sheets>
    <sheet name="ДЧБ" sheetId="1" r:id="rId1"/>
  </sheets>
  <definedNames>
    <definedName name="APPT" localSheetId="0">ДЧБ!$A$14</definedName>
    <definedName name="FIO" localSheetId="0">ДЧБ!$F$14</definedName>
    <definedName name="LAST_CELL" localSheetId="0">ДЧБ!$J$339</definedName>
    <definedName name="SIGN" localSheetId="0">ДЧБ!$A$14:$H$15</definedName>
    <definedName name="_xlnm.Print_Titles" localSheetId="0">ДЧБ!$3:$5</definedName>
  </definedNames>
  <calcPr calcId="124519"/>
</workbook>
</file>

<file path=xl/calcChain.xml><?xml version="1.0" encoding="utf-8"?>
<calcChain xmlns="http://schemas.openxmlformats.org/spreadsheetml/2006/main">
  <c r="Q10" i="1"/>
  <c r="Q11"/>
  <c r="Q12"/>
  <c r="Q13"/>
  <c r="Q14"/>
  <c r="Q15"/>
  <c r="Q16"/>
  <c r="Q17"/>
  <c r="Q18"/>
  <c r="Q19"/>
  <c r="Q20"/>
  <c r="Q21"/>
  <c r="Q22"/>
  <c r="Q23"/>
  <c r="Q24"/>
  <c r="Q25"/>
  <c r="Q26"/>
  <c r="Q27"/>
  <c r="Q28"/>
  <c r="Q29"/>
  <c r="Q30"/>
  <c r="Q31"/>
  <c r="Q32"/>
  <c r="Q33"/>
  <c r="Q34"/>
  <c r="Q35"/>
  <c r="Q36"/>
  <c r="Q37"/>
  <c r="Q38"/>
  <c r="Q39"/>
  <c r="Q40"/>
  <c r="Q41"/>
  <c r="Q42"/>
  <c r="Q43"/>
  <c r="Q44"/>
  <c r="Q45"/>
  <c r="Q46"/>
  <c r="Q47"/>
  <c r="Q48"/>
  <c r="Q49"/>
  <c r="Q51"/>
  <c r="Q52"/>
  <c r="Q53"/>
  <c r="Q54"/>
  <c r="Q55"/>
  <c r="Q56"/>
  <c r="Q57"/>
  <c r="Q58"/>
  <c r="Q59"/>
  <c r="Q60"/>
  <c r="Q61"/>
  <c r="Q62"/>
  <c r="Q63"/>
  <c r="Q64"/>
  <c r="Q65"/>
  <c r="Q66"/>
  <c r="Q67"/>
  <c r="Q68"/>
  <c r="Q69"/>
  <c r="Q70"/>
  <c r="Q72"/>
  <c r="Q73"/>
  <c r="Q74"/>
  <c r="Q75"/>
  <c r="Q77"/>
  <c r="Q78"/>
  <c r="Q79"/>
  <c r="Q80"/>
  <c r="Q81"/>
  <c r="Q82"/>
  <c r="Q83"/>
  <c r="Q84"/>
  <c r="Q85"/>
  <c r="Q86"/>
  <c r="Q87"/>
  <c r="Q88"/>
  <c r="Q89"/>
  <c r="Q90"/>
  <c r="Q91"/>
  <c r="Q95"/>
  <c r="Q96"/>
  <c r="Q97"/>
  <c r="Q98"/>
  <c r="Q99"/>
  <c r="Q100"/>
  <c r="Q101"/>
  <c r="Q102"/>
  <c r="Q103"/>
  <c r="Q104"/>
  <c r="Q105"/>
  <c r="Q106"/>
  <c r="Q107"/>
  <c r="Q108"/>
  <c r="Q109"/>
  <c r="Q110"/>
  <c r="Q111"/>
  <c r="Q112"/>
  <c r="Q113"/>
  <c r="Q114"/>
  <c r="Q115"/>
  <c r="Q116"/>
  <c r="Q117"/>
  <c r="Q118"/>
  <c r="Q119"/>
  <c r="Q120"/>
  <c r="Q121"/>
  <c r="Q122"/>
  <c r="Q123"/>
  <c r="Q124"/>
  <c r="Q125"/>
  <c r="Q127"/>
  <c r="Q128"/>
  <c r="Q129"/>
  <c r="Q130"/>
  <c r="Q131"/>
  <c r="Q132"/>
  <c r="Q133"/>
  <c r="Q134"/>
  <c r="Q135"/>
  <c r="Q136"/>
  <c r="Q137"/>
  <c r="Q139"/>
  <c r="Q140"/>
  <c r="Q141"/>
  <c r="Q142"/>
  <c r="Q143"/>
  <c r="Q144"/>
  <c r="Q145"/>
  <c r="Q146"/>
  <c r="Q147"/>
  <c r="Q148"/>
  <c r="Q149"/>
  <c r="Q150"/>
  <c r="Q151"/>
  <c r="Q152"/>
  <c r="Q153"/>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7"/>
  <c r="Q248"/>
  <c r="Q249"/>
  <c r="Q250"/>
  <c r="Q251"/>
  <c r="Q252"/>
  <c r="Q253"/>
  <c r="Q254"/>
  <c r="Q255"/>
  <c r="Q256"/>
  <c r="Q257"/>
  <c r="Q258"/>
  <c r="Q259"/>
  <c r="Q260"/>
  <c r="Q261"/>
  <c r="Q262"/>
  <c r="Q263"/>
  <c r="Q264"/>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P10"/>
  <c r="P11"/>
  <c r="P12"/>
  <c r="P13"/>
  <c r="P14"/>
  <c r="P15"/>
  <c r="P16"/>
  <c r="P17"/>
  <c r="P18"/>
  <c r="P19"/>
  <c r="P20"/>
  <c r="P21"/>
  <c r="P22"/>
  <c r="P23"/>
  <c r="P24"/>
  <c r="P25"/>
  <c r="P26"/>
  <c r="P27"/>
  <c r="P28"/>
  <c r="P29"/>
  <c r="P30"/>
  <c r="P31"/>
  <c r="P32"/>
  <c r="P33"/>
  <c r="P34"/>
  <c r="P35"/>
  <c r="P36"/>
  <c r="P37"/>
  <c r="P38"/>
  <c r="P39"/>
  <c r="P40"/>
  <c r="P41"/>
  <c r="P42"/>
  <c r="P43"/>
  <c r="P44"/>
  <c r="P45"/>
  <c r="P46"/>
  <c r="P47"/>
  <c r="P48"/>
  <c r="P49"/>
  <c r="P51"/>
  <c r="P52"/>
  <c r="P53"/>
  <c r="P54"/>
  <c r="P55"/>
  <c r="P56"/>
  <c r="P57"/>
  <c r="P58"/>
  <c r="P59"/>
  <c r="P60"/>
  <c r="P61"/>
  <c r="P63"/>
  <c r="P64"/>
  <c r="P65"/>
  <c r="P66"/>
  <c r="P67"/>
  <c r="P68"/>
  <c r="P69"/>
  <c r="P70"/>
  <c r="P72"/>
  <c r="P73"/>
  <c r="P74"/>
  <c r="P75"/>
  <c r="P77"/>
  <c r="P78"/>
  <c r="P79"/>
  <c r="P80"/>
  <c r="P81"/>
  <c r="P82"/>
  <c r="P83"/>
  <c r="P84"/>
  <c r="P85"/>
  <c r="P86"/>
  <c r="P87"/>
  <c r="P88"/>
  <c r="P89"/>
  <c r="P90"/>
  <c r="P91"/>
  <c r="P95"/>
  <c r="P96"/>
  <c r="P97"/>
  <c r="P98"/>
  <c r="P99"/>
  <c r="P100"/>
  <c r="P101"/>
  <c r="P102"/>
  <c r="P103"/>
  <c r="P104"/>
  <c r="P105"/>
  <c r="P106"/>
  <c r="P107"/>
  <c r="P108"/>
  <c r="P109"/>
  <c r="P110"/>
  <c r="P111"/>
  <c r="P112"/>
  <c r="P113"/>
  <c r="P114"/>
  <c r="P115"/>
  <c r="P116"/>
  <c r="P117"/>
  <c r="P118"/>
  <c r="P119"/>
  <c r="P120"/>
  <c r="P121"/>
  <c r="P122"/>
  <c r="P123"/>
  <c r="P124"/>
  <c r="P125"/>
  <c r="P127"/>
  <c r="P128"/>
  <c r="P129"/>
  <c r="P130"/>
  <c r="P131"/>
  <c r="P132"/>
  <c r="P133"/>
  <c r="P134"/>
  <c r="P135"/>
  <c r="P136"/>
  <c r="P137"/>
  <c r="P139"/>
  <c r="P140"/>
  <c r="P141"/>
  <c r="P142"/>
  <c r="P143"/>
  <c r="P144"/>
  <c r="P145"/>
  <c r="P146"/>
  <c r="P147"/>
  <c r="P148"/>
  <c r="P149"/>
  <c r="P150"/>
  <c r="P151"/>
  <c r="P152"/>
  <c r="P153"/>
  <c r="P155"/>
  <c r="P156"/>
  <c r="P157"/>
  <c r="P158"/>
  <c r="P159"/>
  <c r="P160"/>
  <c r="P161"/>
  <c r="P162"/>
  <c r="P163"/>
  <c r="P164"/>
  <c r="P165"/>
  <c r="P166"/>
  <c r="P167"/>
  <c r="P168"/>
  <c r="P169"/>
  <c r="P170"/>
  <c r="P171"/>
  <c r="P172"/>
  <c r="P173"/>
  <c r="P174"/>
  <c r="P175"/>
  <c r="P176"/>
  <c r="P177"/>
  <c r="P178"/>
  <c r="P179"/>
  <c r="P180"/>
  <c r="P181"/>
  <c r="P182"/>
  <c r="P183"/>
  <c r="P184"/>
  <c r="P185"/>
  <c r="P186"/>
  <c r="P187"/>
  <c r="P188"/>
  <c r="P189"/>
  <c r="P190"/>
  <c r="P191"/>
  <c r="P192"/>
  <c r="P193"/>
  <c r="P194"/>
  <c r="P195"/>
  <c r="P196"/>
  <c r="P197"/>
  <c r="P198"/>
  <c r="P199"/>
  <c r="P200"/>
  <c r="P201"/>
  <c r="P202"/>
  <c r="P203"/>
  <c r="P204"/>
  <c r="P205"/>
  <c r="P206"/>
  <c r="P207"/>
  <c r="P208"/>
  <c r="P209"/>
  <c r="P210"/>
  <c r="P211"/>
  <c r="P212"/>
  <c r="P213"/>
  <c r="P214"/>
  <c r="P215"/>
  <c r="P216"/>
  <c r="P217"/>
  <c r="P218"/>
  <c r="P219"/>
  <c r="P220"/>
  <c r="P221"/>
  <c r="P222"/>
  <c r="P223"/>
  <c r="P224"/>
  <c r="P225"/>
  <c r="P227"/>
  <c r="P228"/>
  <c r="P229"/>
  <c r="P230"/>
  <c r="P231"/>
  <c r="P232"/>
  <c r="P234"/>
  <c r="P235"/>
  <c r="P236"/>
  <c r="P237"/>
  <c r="P238"/>
  <c r="P239"/>
  <c r="P240"/>
  <c r="P241"/>
  <c r="P242"/>
  <c r="P243"/>
  <c r="P244"/>
  <c r="P245"/>
  <c r="P248"/>
  <c r="P249"/>
  <c r="P251"/>
  <c r="P252"/>
  <c r="P253"/>
  <c r="P254"/>
  <c r="P255"/>
  <c r="P256"/>
  <c r="P257"/>
  <c r="P258"/>
  <c r="P259"/>
  <c r="P260"/>
  <c r="P261"/>
  <c r="P262"/>
  <c r="P263"/>
  <c r="P264"/>
  <c r="P267"/>
  <c r="P268"/>
  <c r="P269"/>
  <c r="P270"/>
  <c r="P271"/>
  <c r="P272"/>
  <c r="P273"/>
  <c r="P274"/>
  <c r="P275"/>
  <c r="P276"/>
  <c r="P277"/>
  <c r="P278"/>
  <c r="P279"/>
  <c r="P280"/>
  <c r="P281"/>
  <c r="P282"/>
  <c r="P283"/>
  <c r="P284"/>
  <c r="P285"/>
  <c r="P286"/>
  <c r="P287"/>
  <c r="P288"/>
  <c r="P289"/>
  <c r="P290"/>
  <c r="P291"/>
  <c r="P292"/>
  <c r="P293"/>
  <c r="P294"/>
  <c r="P295"/>
  <c r="P296"/>
  <c r="P297"/>
  <c r="P298"/>
  <c r="P299"/>
  <c r="P300"/>
  <c r="P301"/>
  <c r="P302"/>
  <c r="P303"/>
  <c r="P304"/>
  <c r="P305"/>
  <c r="P306"/>
  <c r="P307"/>
  <c r="P308"/>
  <c r="P309"/>
  <c r="P310"/>
  <c r="P311"/>
  <c r="P312"/>
  <c r="P313"/>
  <c r="P314"/>
  <c r="P315"/>
  <c r="P316"/>
  <c r="P317"/>
  <c r="P318"/>
  <c r="P319"/>
  <c r="P320"/>
  <c r="P321"/>
  <c r="P324"/>
  <c r="P325"/>
  <c r="P326"/>
  <c r="P327"/>
  <c r="P328"/>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1"/>
  <c r="O52"/>
  <c r="O53"/>
  <c r="O54"/>
  <c r="O55"/>
  <c r="O56"/>
  <c r="O57"/>
  <c r="O58"/>
  <c r="O59"/>
  <c r="O60"/>
  <c r="O61"/>
  <c r="O62"/>
  <c r="O63"/>
  <c r="O64"/>
  <c r="O65"/>
  <c r="O66"/>
  <c r="O67"/>
  <c r="O68"/>
  <c r="O69"/>
  <c r="O70"/>
  <c r="O72"/>
  <c r="O73"/>
  <c r="O74"/>
  <c r="O75"/>
  <c r="O77"/>
  <c r="O78"/>
  <c r="O79"/>
  <c r="O80"/>
  <c r="O81"/>
  <c r="O82"/>
  <c r="O83"/>
  <c r="O84"/>
  <c r="O85"/>
  <c r="O86"/>
  <c r="O87"/>
  <c r="O88"/>
  <c r="O89"/>
  <c r="O90"/>
  <c r="O91"/>
  <c r="O95"/>
  <c r="O96"/>
  <c r="O97"/>
  <c r="O98"/>
  <c r="O99"/>
  <c r="O100"/>
  <c r="O101"/>
  <c r="O102"/>
  <c r="O103"/>
  <c r="O104"/>
  <c r="O105"/>
  <c r="O106"/>
  <c r="O107"/>
  <c r="O108"/>
  <c r="O109"/>
  <c r="O110"/>
  <c r="O111"/>
  <c r="O112"/>
  <c r="O113"/>
  <c r="O114"/>
  <c r="O115"/>
  <c r="O116"/>
  <c r="O117"/>
  <c r="O118"/>
  <c r="O119"/>
  <c r="O120"/>
  <c r="O121"/>
  <c r="O122"/>
  <c r="O123"/>
  <c r="O124"/>
  <c r="O125"/>
  <c r="O127"/>
  <c r="O128"/>
  <c r="O129"/>
  <c r="O130"/>
  <c r="O131"/>
  <c r="O132"/>
  <c r="O133"/>
  <c r="O134"/>
  <c r="O135"/>
  <c r="O136"/>
  <c r="O137"/>
  <c r="O139"/>
  <c r="O140"/>
  <c r="O141"/>
  <c r="O142"/>
  <c r="O143"/>
  <c r="O144"/>
  <c r="O145"/>
  <c r="O146"/>
  <c r="O147"/>
  <c r="O148"/>
  <c r="O149"/>
  <c r="O150"/>
  <c r="O151"/>
  <c r="O152"/>
  <c r="O153"/>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7"/>
  <c r="O248"/>
  <c r="O249"/>
  <c r="O250"/>
  <c r="O251"/>
  <c r="O252"/>
  <c r="O253"/>
  <c r="O254"/>
  <c r="O255"/>
  <c r="O256"/>
  <c r="O257"/>
  <c r="O258"/>
  <c r="O259"/>
  <c r="O260"/>
  <c r="O261"/>
  <c r="O262"/>
  <c r="O263"/>
  <c r="O264"/>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N10"/>
  <c r="N11"/>
  <c r="N12"/>
  <c r="N13"/>
  <c r="N14"/>
  <c r="N15"/>
  <c r="N16"/>
  <c r="N17"/>
  <c r="N18"/>
  <c r="N19"/>
  <c r="N20"/>
  <c r="N21"/>
  <c r="N22"/>
  <c r="N23"/>
  <c r="N24"/>
  <c r="N25"/>
  <c r="N26"/>
  <c r="N27"/>
  <c r="N28"/>
  <c r="N29"/>
  <c r="N30"/>
  <c r="N31"/>
  <c r="N32"/>
  <c r="N33"/>
  <c r="N34"/>
  <c r="N35"/>
  <c r="N36"/>
  <c r="N37"/>
  <c r="N38"/>
  <c r="N39"/>
  <c r="N40"/>
  <c r="N41"/>
  <c r="N42"/>
  <c r="N43"/>
  <c r="N44"/>
  <c r="N45"/>
  <c r="N46"/>
  <c r="N47"/>
  <c r="N48"/>
  <c r="N49"/>
  <c r="N51"/>
  <c r="N52"/>
  <c r="N53"/>
  <c r="N54"/>
  <c r="N55"/>
  <c r="N56"/>
  <c r="N57"/>
  <c r="N58"/>
  <c r="N59"/>
  <c r="N60"/>
  <c r="N61"/>
  <c r="N63"/>
  <c r="N64"/>
  <c r="N65"/>
  <c r="N66"/>
  <c r="N67"/>
  <c r="N68"/>
  <c r="N69"/>
  <c r="N70"/>
  <c r="N72"/>
  <c r="N73"/>
  <c r="N74"/>
  <c r="N75"/>
  <c r="N77"/>
  <c r="N78"/>
  <c r="N79"/>
  <c r="N80"/>
  <c r="N81"/>
  <c r="N82"/>
  <c r="N83"/>
  <c r="N84"/>
  <c r="N85"/>
  <c r="N86"/>
  <c r="N87"/>
  <c r="N88"/>
  <c r="N89"/>
  <c r="N90"/>
  <c r="N91"/>
  <c r="N95"/>
  <c r="N96"/>
  <c r="N97"/>
  <c r="N98"/>
  <c r="N99"/>
  <c r="N100"/>
  <c r="N101"/>
  <c r="N102"/>
  <c r="N103"/>
  <c r="N104"/>
  <c r="N105"/>
  <c r="N106"/>
  <c r="N107"/>
  <c r="N108"/>
  <c r="N109"/>
  <c r="N110"/>
  <c r="N111"/>
  <c r="N112"/>
  <c r="N113"/>
  <c r="N114"/>
  <c r="N115"/>
  <c r="N116"/>
  <c r="N117"/>
  <c r="N118"/>
  <c r="N119"/>
  <c r="N120"/>
  <c r="N121"/>
  <c r="N122"/>
  <c r="N123"/>
  <c r="N124"/>
  <c r="N125"/>
  <c r="N127"/>
  <c r="N128"/>
  <c r="N129"/>
  <c r="N130"/>
  <c r="N131"/>
  <c r="N132"/>
  <c r="N133"/>
  <c r="N134"/>
  <c r="N135"/>
  <c r="N136"/>
  <c r="N137"/>
  <c r="N139"/>
  <c r="N140"/>
  <c r="N141"/>
  <c r="N142"/>
  <c r="N143"/>
  <c r="N144"/>
  <c r="N145"/>
  <c r="N146"/>
  <c r="N147"/>
  <c r="N148"/>
  <c r="N149"/>
  <c r="N150"/>
  <c r="N151"/>
  <c r="N152"/>
  <c r="N153"/>
  <c r="N155"/>
  <c r="N156"/>
  <c r="N157"/>
  <c r="N158"/>
  <c r="N159"/>
  <c r="N160"/>
  <c r="N161"/>
  <c r="N162"/>
  <c r="N163"/>
  <c r="N164"/>
  <c r="N165"/>
  <c r="N166"/>
  <c r="N167"/>
  <c r="N168"/>
  <c r="N169"/>
  <c r="N170"/>
  <c r="N171"/>
  <c r="N172"/>
  <c r="N173"/>
  <c r="N174"/>
  <c r="N175"/>
  <c r="N176"/>
  <c r="N177"/>
  <c r="N178"/>
  <c r="N179"/>
  <c r="N180"/>
  <c r="N181"/>
  <c r="N182"/>
  <c r="N183"/>
  <c r="N184"/>
  <c r="N185"/>
  <c r="N186"/>
  <c r="N187"/>
  <c r="N188"/>
  <c r="N189"/>
  <c r="N190"/>
  <c r="N191"/>
  <c r="N192"/>
  <c r="N193"/>
  <c r="N194"/>
  <c r="N195"/>
  <c r="N196"/>
  <c r="N197"/>
  <c r="N198"/>
  <c r="N199"/>
  <c r="N200"/>
  <c r="N201"/>
  <c r="N202"/>
  <c r="N203"/>
  <c r="N204"/>
  <c r="N205"/>
  <c r="N206"/>
  <c r="N207"/>
  <c r="N208"/>
  <c r="N209"/>
  <c r="N210"/>
  <c r="N211"/>
  <c r="N212"/>
  <c r="N213"/>
  <c r="N214"/>
  <c r="N215"/>
  <c r="N216"/>
  <c r="N217"/>
  <c r="N218"/>
  <c r="N219"/>
  <c r="N220"/>
  <c r="N221"/>
  <c r="N222"/>
  <c r="N223"/>
  <c r="N224"/>
  <c r="N225"/>
  <c r="N227"/>
  <c r="N228"/>
  <c r="N229"/>
  <c r="N230"/>
  <c r="N231"/>
  <c r="N232"/>
  <c r="N234"/>
  <c r="N235"/>
  <c r="N236"/>
  <c r="N237"/>
  <c r="N238"/>
  <c r="N239"/>
  <c r="N240"/>
  <c r="N241"/>
  <c r="N242"/>
  <c r="N243"/>
  <c r="N244"/>
  <c r="N245"/>
  <c r="N248"/>
  <c r="N249"/>
  <c r="N251"/>
  <c r="N252"/>
  <c r="N253"/>
  <c r="N254"/>
  <c r="N255"/>
  <c r="N256"/>
  <c r="N257"/>
  <c r="N258"/>
  <c r="N259"/>
  <c r="N260"/>
  <c r="N261"/>
  <c r="N262"/>
  <c r="N263"/>
  <c r="N264"/>
  <c r="N267"/>
  <c r="N268"/>
  <c r="N269"/>
  <c r="N270"/>
  <c r="N271"/>
  <c r="N272"/>
  <c r="N273"/>
  <c r="N274"/>
  <c r="N275"/>
  <c r="N276"/>
  <c r="N277"/>
  <c r="N278"/>
  <c r="N279"/>
  <c r="N280"/>
  <c r="N281"/>
  <c r="N282"/>
  <c r="N283"/>
  <c r="N284"/>
  <c r="N285"/>
  <c r="N286"/>
  <c r="N287"/>
  <c r="N288"/>
  <c r="N289"/>
  <c r="N290"/>
  <c r="N291"/>
  <c r="N292"/>
  <c r="N293"/>
  <c r="N294"/>
  <c r="N295"/>
  <c r="N296"/>
  <c r="N297"/>
  <c r="N298"/>
  <c r="N299"/>
  <c r="N300"/>
  <c r="N301"/>
  <c r="N302"/>
  <c r="N303"/>
  <c r="N304"/>
  <c r="N305"/>
  <c r="N306"/>
  <c r="N307"/>
  <c r="N308"/>
  <c r="N309"/>
  <c r="N310"/>
  <c r="N311"/>
  <c r="N312"/>
  <c r="N313"/>
  <c r="N314"/>
  <c r="N315"/>
  <c r="N316"/>
  <c r="N317"/>
  <c r="N318"/>
  <c r="N319"/>
  <c r="N320"/>
  <c r="N321"/>
  <c r="N324"/>
  <c r="N325"/>
  <c r="N326"/>
  <c r="N327"/>
  <c r="N328"/>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1"/>
  <c r="M52"/>
  <c r="M53"/>
  <c r="M54"/>
  <c r="M55"/>
  <c r="M56"/>
  <c r="M57"/>
  <c r="M58"/>
  <c r="M59"/>
  <c r="M60"/>
  <c r="M61"/>
  <c r="M62"/>
  <c r="M63"/>
  <c r="M64"/>
  <c r="M65"/>
  <c r="M66"/>
  <c r="M67"/>
  <c r="M68"/>
  <c r="M69"/>
  <c r="M70"/>
  <c r="M72"/>
  <c r="M73"/>
  <c r="M74"/>
  <c r="M75"/>
  <c r="M77"/>
  <c r="M78"/>
  <c r="M79"/>
  <c r="M80"/>
  <c r="M81"/>
  <c r="M82"/>
  <c r="M83"/>
  <c r="M84"/>
  <c r="M85"/>
  <c r="M86"/>
  <c r="M87"/>
  <c r="M88"/>
  <c r="M89"/>
  <c r="M90"/>
  <c r="M91"/>
  <c r="M95"/>
  <c r="M96"/>
  <c r="M97"/>
  <c r="M98"/>
  <c r="M99"/>
  <c r="M100"/>
  <c r="M101"/>
  <c r="M102"/>
  <c r="M103"/>
  <c r="M104"/>
  <c r="M105"/>
  <c r="M106"/>
  <c r="M107"/>
  <c r="M108"/>
  <c r="M109"/>
  <c r="M110"/>
  <c r="M111"/>
  <c r="M112"/>
  <c r="M113"/>
  <c r="M114"/>
  <c r="M115"/>
  <c r="M116"/>
  <c r="M117"/>
  <c r="M118"/>
  <c r="M119"/>
  <c r="M120"/>
  <c r="M121"/>
  <c r="M122"/>
  <c r="M123"/>
  <c r="M124"/>
  <c r="M125"/>
  <c r="M127"/>
  <c r="M128"/>
  <c r="M129"/>
  <c r="M130"/>
  <c r="M131"/>
  <c r="M132"/>
  <c r="M133"/>
  <c r="M134"/>
  <c r="M135"/>
  <c r="M136"/>
  <c r="M137"/>
  <c r="M139"/>
  <c r="M140"/>
  <c r="M141"/>
  <c r="M142"/>
  <c r="M143"/>
  <c r="M144"/>
  <c r="M145"/>
  <c r="M146"/>
  <c r="M147"/>
  <c r="M148"/>
  <c r="M149"/>
  <c r="M150"/>
  <c r="M151"/>
  <c r="M152"/>
  <c r="M153"/>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7"/>
  <c r="M248"/>
  <c r="M249"/>
  <c r="M250"/>
  <c r="M251"/>
  <c r="M252"/>
  <c r="M253"/>
  <c r="M254"/>
  <c r="M255"/>
  <c r="M256"/>
  <c r="M257"/>
  <c r="M258"/>
  <c r="M259"/>
  <c r="M260"/>
  <c r="M261"/>
  <c r="M262"/>
  <c r="M263"/>
  <c r="M264"/>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L10"/>
  <c r="L11"/>
  <c r="L12"/>
  <c r="L13"/>
  <c r="L14"/>
  <c r="L15"/>
  <c r="L16"/>
  <c r="L17"/>
  <c r="L18"/>
  <c r="L19"/>
  <c r="L20"/>
  <c r="L21"/>
  <c r="L22"/>
  <c r="L23"/>
  <c r="L24"/>
  <c r="L25"/>
  <c r="L26"/>
  <c r="L27"/>
  <c r="L28"/>
  <c r="L29"/>
  <c r="L30"/>
  <c r="L31"/>
  <c r="L32"/>
  <c r="L33"/>
  <c r="L34"/>
  <c r="L35"/>
  <c r="L36"/>
  <c r="L37"/>
  <c r="L38"/>
  <c r="L39"/>
  <c r="L40"/>
  <c r="L41"/>
  <c r="L42"/>
  <c r="L43"/>
  <c r="L44"/>
  <c r="L45"/>
  <c r="L46"/>
  <c r="L47"/>
  <c r="L48"/>
  <c r="L49"/>
  <c r="L51"/>
  <c r="L52"/>
  <c r="L53"/>
  <c r="L54"/>
  <c r="L55"/>
  <c r="L56"/>
  <c r="L57"/>
  <c r="L58"/>
  <c r="L59"/>
  <c r="L60"/>
  <c r="L61"/>
  <c r="L63"/>
  <c r="L64"/>
  <c r="L65"/>
  <c r="L66"/>
  <c r="L67"/>
  <c r="L68"/>
  <c r="L69"/>
  <c r="L70"/>
  <c r="L72"/>
  <c r="L73"/>
  <c r="L74"/>
  <c r="L75"/>
  <c r="L77"/>
  <c r="L78"/>
  <c r="L79"/>
  <c r="L80"/>
  <c r="L81"/>
  <c r="L82"/>
  <c r="L83"/>
  <c r="L84"/>
  <c r="L85"/>
  <c r="L86"/>
  <c r="L87"/>
  <c r="L88"/>
  <c r="L89"/>
  <c r="L90"/>
  <c r="L91"/>
  <c r="L95"/>
  <c r="L96"/>
  <c r="L97"/>
  <c r="L98"/>
  <c r="L99"/>
  <c r="L100"/>
  <c r="L101"/>
  <c r="L102"/>
  <c r="L103"/>
  <c r="L104"/>
  <c r="L105"/>
  <c r="L106"/>
  <c r="L107"/>
  <c r="L108"/>
  <c r="L109"/>
  <c r="L110"/>
  <c r="L111"/>
  <c r="L112"/>
  <c r="L113"/>
  <c r="L114"/>
  <c r="L115"/>
  <c r="L116"/>
  <c r="L117"/>
  <c r="L118"/>
  <c r="L119"/>
  <c r="L120"/>
  <c r="L121"/>
  <c r="L122"/>
  <c r="L123"/>
  <c r="L124"/>
  <c r="L125"/>
  <c r="L127"/>
  <c r="L128"/>
  <c r="L129"/>
  <c r="L130"/>
  <c r="L131"/>
  <c r="L132"/>
  <c r="L133"/>
  <c r="L134"/>
  <c r="L135"/>
  <c r="L136"/>
  <c r="L137"/>
  <c r="L139"/>
  <c r="L140"/>
  <c r="L141"/>
  <c r="L142"/>
  <c r="L143"/>
  <c r="L144"/>
  <c r="L145"/>
  <c r="L146"/>
  <c r="L147"/>
  <c r="L148"/>
  <c r="L149"/>
  <c r="L150"/>
  <c r="L151"/>
  <c r="L152"/>
  <c r="L153"/>
  <c r="L155"/>
  <c r="L156"/>
  <c r="L157"/>
  <c r="L158"/>
  <c r="L159"/>
  <c r="L160"/>
  <c r="L161"/>
  <c r="L162"/>
  <c r="L163"/>
  <c r="L164"/>
  <c r="L165"/>
  <c r="L166"/>
  <c r="L167"/>
  <c r="L168"/>
  <c r="L169"/>
  <c r="L170"/>
  <c r="L171"/>
  <c r="L172"/>
  <c r="L173"/>
  <c r="L174"/>
  <c r="L175"/>
  <c r="L176"/>
  <c r="L177"/>
  <c r="L178"/>
  <c r="L179"/>
  <c r="L180"/>
  <c r="L181"/>
  <c r="L182"/>
  <c r="L183"/>
  <c r="L184"/>
  <c r="L185"/>
  <c r="L186"/>
  <c r="L187"/>
  <c r="L188"/>
  <c r="L189"/>
  <c r="L190"/>
  <c r="L191"/>
  <c r="L192"/>
  <c r="L193"/>
  <c r="L194"/>
  <c r="L195"/>
  <c r="L196"/>
  <c r="L197"/>
  <c r="L198"/>
  <c r="L199"/>
  <c r="L200"/>
  <c r="L201"/>
  <c r="L202"/>
  <c r="L203"/>
  <c r="L204"/>
  <c r="L205"/>
  <c r="L206"/>
  <c r="L207"/>
  <c r="L208"/>
  <c r="L209"/>
  <c r="L210"/>
  <c r="L211"/>
  <c r="L212"/>
  <c r="L213"/>
  <c r="L214"/>
  <c r="L215"/>
  <c r="L216"/>
  <c r="L217"/>
  <c r="L218"/>
  <c r="L219"/>
  <c r="L220"/>
  <c r="L221"/>
  <c r="L222"/>
  <c r="L223"/>
  <c r="L224"/>
  <c r="L225"/>
  <c r="L227"/>
  <c r="L228"/>
  <c r="L229"/>
  <c r="L230"/>
  <c r="L231"/>
  <c r="L232"/>
  <c r="L234"/>
  <c r="L235"/>
  <c r="L236"/>
  <c r="L237"/>
  <c r="L238"/>
  <c r="L239"/>
  <c r="L240"/>
  <c r="L241"/>
  <c r="L242"/>
  <c r="L244"/>
  <c r="L245"/>
  <c r="L248"/>
  <c r="L249"/>
  <c r="L251"/>
  <c r="L252"/>
  <c r="L253"/>
  <c r="L254"/>
  <c r="L255"/>
  <c r="L256"/>
  <c r="L257"/>
  <c r="L258"/>
  <c r="L259"/>
  <c r="L260"/>
  <c r="L261"/>
  <c r="L262"/>
  <c r="L263"/>
  <c r="L264"/>
  <c r="L266"/>
  <c r="L267"/>
  <c r="L268"/>
  <c r="L269"/>
  <c r="L270"/>
  <c r="L271"/>
  <c r="L272"/>
  <c r="L273"/>
  <c r="L274"/>
  <c r="L275"/>
  <c r="L276"/>
  <c r="L277"/>
  <c r="L278"/>
  <c r="L279"/>
  <c r="L280"/>
  <c r="L281"/>
  <c r="L282"/>
  <c r="L283"/>
  <c r="L284"/>
  <c r="L285"/>
  <c r="L286"/>
  <c r="L287"/>
  <c r="L288"/>
  <c r="L289"/>
  <c r="L290"/>
  <c r="L291"/>
  <c r="L292"/>
  <c r="L293"/>
  <c r="L294"/>
  <c r="L295"/>
  <c r="L296"/>
  <c r="L297"/>
  <c r="L298"/>
  <c r="L299"/>
  <c r="L300"/>
  <c r="L301"/>
  <c r="L302"/>
  <c r="L303"/>
  <c r="L304"/>
  <c r="L305"/>
  <c r="L306"/>
  <c r="L307"/>
  <c r="L308"/>
  <c r="L309"/>
  <c r="L310"/>
  <c r="L311"/>
  <c r="L312"/>
  <c r="L313"/>
  <c r="L314"/>
  <c r="L315"/>
  <c r="L316"/>
  <c r="L317"/>
  <c r="L318"/>
  <c r="L319"/>
  <c r="L320"/>
  <c r="L321"/>
  <c r="L324"/>
  <c r="L325"/>
  <c r="L326"/>
  <c r="L327"/>
  <c r="L328"/>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1"/>
  <c r="K52"/>
  <c r="K53"/>
  <c r="K54"/>
  <c r="K55"/>
  <c r="K56"/>
  <c r="K57"/>
  <c r="K58"/>
  <c r="K59"/>
  <c r="K60"/>
  <c r="K61"/>
  <c r="K62"/>
  <c r="K63"/>
  <c r="K64"/>
  <c r="K65"/>
  <c r="K66"/>
  <c r="K67"/>
  <c r="K68"/>
  <c r="K69"/>
  <c r="K70"/>
  <c r="K72"/>
  <c r="K73"/>
  <c r="K74"/>
  <c r="K75"/>
  <c r="K77"/>
  <c r="K78"/>
  <c r="K79"/>
  <c r="K80"/>
  <c r="K81"/>
  <c r="K82"/>
  <c r="K83"/>
  <c r="K84"/>
  <c r="K85"/>
  <c r="K86"/>
  <c r="K87"/>
  <c r="K88"/>
  <c r="K89"/>
  <c r="K90"/>
  <c r="K91"/>
  <c r="K95"/>
  <c r="K96"/>
  <c r="K97"/>
  <c r="K98"/>
  <c r="K99"/>
  <c r="K100"/>
  <c r="K101"/>
  <c r="K102"/>
  <c r="K103"/>
  <c r="K104"/>
  <c r="K105"/>
  <c r="K106"/>
  <c r="K107"/>
  <c r="K108"/>
  <c r="K109"/>
  <c r="K110"/>
  <c r="K111"/>
  <c r="K112"/>
  <c r="K113"/>
  <c r="K114"/>
  <c r="K115"/>
  <c r="K116"/>
  <c r="K117"/>
  <c r="K118"/>
  <c r="K119"/>
  <c r="K120"/>
  <c r="K121"/>
  <c r="K122"/>
  <c r="K123"/>
  <c r="K124"/>
  <c r="K125"/>
  <c r="K127"/>
  <c r="K128"/>
  <c r="K129"/>
  <c r="K130"/>
  <c r="K131"/>
  <c r="K132"/>
  <c r="K133"/>
  <c r="K134"/>
  <c r="K135"/>
  <c r="K136"/>
  <c r="K137"/>
  <c r="K139"/>
  <c r="K140"/>
  <c r="K141"/>
  <c r="K142"/>
  <c r="K143"/>
  <c r="K144"/>
  <c r="K145"/>
  <c r="K146"/>
  <c r="K147"/>
  <c r="K148"/>
  <c r="K149"/>
  <c r="K150"/>
  <c r="K151"/>
  <c r="K152"/>
  <c r="K153"/>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7"/>
  <c r="K248"/>
  <c r="K249"/>
  <c r="K250"/>
  <c r="K251"/>
  <c r="K252"/>
  <c r="K253"/>
  <c r="K254"/>
  <c r="K255"/>
  <c r="K256"/>
  <c r="K257"/>
  <c r="K258"/>
  <c r="K259"/>
  <c r="K260"/>
  <c r="K261"/>
  <c r="K262"/>
  <c r="K263"/>
  <c r="K264"/>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J9"/>
  <c r="J10"/>
  <c r="J11"/>
  <c r="J12"/>
  <c r="J13"/>
  <c r="J14"/>
  <c r="J15"/>
  <c r="J16"/>
  <c r="J17"/>
  <c r="J18"/>
  <c r="J19"/>
  <c r="J20"/>
  <c r="J21"/>
  <c r="J22"/>
  <c r="J23"/>
  <c r="J24"/>
  <c r="J25"/>
  <c r="J26"/>
  <c r="J27"/>
  <c r="J28"/>
  <c r="J29"/>
  <c r="J30"/>
  <c r="J31"/>
  <c r="J32"/>
  <c r="J33"/>
  <c r="J34"/>
  <c r="J35"/>
  <c r="J36"/>
  <c r="J37"/>
  <c r="J38"/>
  <c r="J39"/>
  <c r="J40"/>
  <c r="J41"/>
  <c r="J42"/>
  <c r="J43"/>
  <c r="J44"/>
  <c r="J45"/>
  <c r="J46"/>
  <c r="J47"/>
  <c r="J48"/>
  <c r="J49"/>
  <c r="J51"/>
  <c r="J52"/>
  <c r="J53"/>
  <c r="J54"/>
  <c r="J55"/>
  <c r="J56"/>
  <c r="J57"/>
  <c r="J58"/>
  <c r="J59"/>
  <c r="J60"/>
  <c r="J61"/>
  <c r="J62"/>
  <c r="J63"/>
  <c r="J64"/>
  <c r="J65"/>
  <c r="J66"/>
  <c r="J67"/>
  <c r="J68"/>
  <c r="J69"/>
  <c r="J70"/>
  <c r="J72"/>
  <c r="J73"/>
  <c r="J74"/>
  <c r="J75"/>
  <c r="J77"/>
  <c r="J78"/>
  <c r="J79"/>
  <c r="J80"/>
  <c r="J81"/>
  <c r="J82"/>
  <c r="J83"/>
  <c r="J84"/>
  <c r="J85"/>
  <c r="J86"/>
  <c r="J87"/>
  <c r="J88"/>
  <c r="J89"/>
  <c r="J90"/>
  <c r="J91"/>
  <c r="J95"/>
  <c r="J96"/>
  <c r="J97"/>
  <c r="J98"/>
  <c r="J99"/>
  <c r="J100"/>
  <c r="J101"/>
  <c r="J102"/>
  <c r="J103"/>
  <c r="J104"/>
  <c r="J105"/>
  <c r="J106"/>
  <c r="J107"/>
  <c r="J108"/>
  <c r="J109"/>
  <c r="J110"/>
  <c r="J111"/>
  <c r="J112"/>
  <c r="J113"/>
  <c r="J114"/>
  <c r="J115"/>
  <c r="J116"/>
  <c r="J117"/>
  <c r="J118"/>
  <c r="J119"/>
  <c r="J120"/>
  <c r="J121"/>
  <c r="J122"/>
  <c r="J123"/>
  <c r="J124"/>
  <c r="J125"/>
  <c r="J127"/>
  <c r="J128"/>
  <c r="J129"/>
  <c r="J130"/>
  <c r="J131"/>
  <c r="J132"/>
  <c r="J133"/>
  <c r="J134"/>
  <c r="J135"/>
  <c r="J136"/>
  <c r="J137"/>
  <c r="J139"/>
  <c r="J140"/>
  <c r="J141"/>
  <c r="J142"/>
  <c r="J143"/>
  <c r="J144"/>
  <c r="J145"/>
  <c r="J146"/>
  <c r="J147"/>
  <c r="J148"/>
  <c r="J149"/>
  <c r="J150"/>
  <c r="J151"/>
  <c r="J152"/>
  <c r="J153"/>
  <c r="J155"/>
  <c r="J156"/>
  <c r="J157"/>
  <c r="J158"/>
  <c r="J159"/>
  <c r="J160"/>
  <c r="J161"/>
  <c r="J162"/>
  <c r="J163"/>
  <c r="J164"/>
  <c r="J165"/>
  <c r="J166"/>
  <c r="J167"/>
  <c r="J168"/>
  <c r="J169"/>
  <c r="J170"/>
  <c r="J171"/>
  <c r="J172"/>
  <c r="J173"/>
  <c r="J174"/>
  <c r="J175"/>
  <c r="J176"/>
  <c r="J177"/>
  <c r="J178"/>
  <c r="J179"/>
  <c r="J180"/>
  <c r="J181"/>
  <c r="J182"/>
  <c r="J183"/>
  <c r="J184"/>
  <c r="J185"/>
  <c r="J186"/>
  <c r="J187"/>
  <c r="J188"/>
  <c r="J189"/>
  <c r="J190"/>
  <c r="J191"/>
  <c r="J192"/>
  <c r="J193"/>
  <c r="J194"/>
  <c r="J195"/>
  <c r="J196"/>
  <c r="J197"/>
  <c r="J198"/>
  <c r="J199"/>
  <c r="J200"/>
  <c r="J201"/>
  <c r="J202"/>
  <c r="J203"/>
  <c r="J204"/>
  <c r="J205"/>
  <c r="J206"/>
  <c r="J207"/>
  <c r="J208"/>
  <c r="J209"/>
  <c r="J210"/>
  <c r="J211"/>
  <c r="J212"/>
  <c r="J213"/>
  <c r="J214"/>
  <c r="J215"/>
  <c r="J216"/>
  <c r="J217"/>
  <c r="J218"/>
  <c r="J219"/>
  <c r="J220"/>
  <c r="J221"/>
  <c r="J222"/>
  <c r="J223"/>
  <c r="J224"/>
  <c r="J225"/>
  <c r="J226"/>
  <c r="J227"/>
  <c r="J228"/>
  <c r="J229"/>
  <c r="J230"/>
  <c r="J231"/>
  <c r="J232"/>
  <c r="J233"/>
  <c r="J234"/>
  <c r="J235"/>
  <c r="J236"/>
  <c r="J237"/>
  <c r="J238"/>
  <c r="J239"/>
  <c r="J240"/>
  <c r="J241"/>
  <c r="J242"/>
  <c r="J243"/>
  <c r="J244"/>
  <c r="J245"/>
  <c r="J248"/>
  <c r="J249"/>
  <c r="J250"/>
  <c r="J251"/>
  <c r="J252"/>
  <c r="J253"/>
  <c r="J254"/>
  <c r="J255"/>
  <c r="J256"/>
  <c r="J257"/>
  <c r="J258"/>
  <c r="J259"/>
  <c r="J260"/>
  <c r="J261"/>
  <c r="J262"/>
  <c r="J263"/>
  <c r="J264"/>
  <c r="J267"/>
  <c r="J268"/>
  <c r="J269"/>
  <c r="J270"/>
  <c r="J271"/>
  <c r="J272"/>
  <c r="J273"/>
  <c r="J274"/>
  <c r="J275"/>
  <c r="J276"/>
  <c r="J277"/>
  <c r="J278"/>
  <c r="J279"/>
  <c r="J280"/>
  <c r="J281"/>
  <c r="J282"/>
  <c r="J283"/>
  <c r="J284"/>
  <c r="J285"/>
  <c r="J286"/>
  <c r="J287"/>
  <c r="J288"/>
  <c r="J289"/>
  <c r="J290"/>
  <c r="J291"/>
  <c r="J292"/>
  <c r="J293"/>
  <c r="J294"/>
  <c r="J295"/>
  <c r="J296"/>
  <c r="J297"/>
  <c r="J298"/>
  <c r="J299"/>
  <c r="J300"/>
  <c r="J301"/>
  <c r="J302"/>
  <c r="J303"/>
  <c r="J304"/>
  <c r="J305"/>
  <c r="J306"/>
  <c r="J307"/>
  <c r="J308"/>
  <c r="J309"/>
  <c r="J310"/>
  <c r="J311"/>
  <c r="J312"/>
  <c r="J313"/>
  <c r="J314"/>
  <c r="J315"/>
  <c r="J316"/>
  <c r="J317"/>
  <c r="J318"/>
  <c r="J319"/>
  <c r="J320"/>
  <c r="J321"/>
  <c r="J322"/>
  <c r="J323"/>
  <c r="J324"/>
  <c r="J325"/>
  <c r="J326"/>
  <c r="J327"/>
  <c r="J328"/>
  <c r="J329"/>
  <c r="C93"/>
  <c r="F265"/>
  <c r="D50"/>
  <c r="E50"/>
  <c r="F50"/>
  <c r="G50"/>
  <c r="C50"/>
  <c r="D266"/>
  <c r="M266" s="1"/>
  <c r="E266"/>
  <c r="E265" s="1"/>
  <c r="F266"/>
  <c r="G266"/>
  <c r="Q266" s="1"/>
  <c r="C266"/>
  <c r="J266" s="1"/>
  <c r="D246"/>
  <c r="E246"/>
  <c r="F246"/>
  <c r="G246"/>
  <c r="C246"/>
  <c r="D154"/>
  <c r="E154"/>
  <c r="F154"/>
  <c r="G154"/>
  <c r="Q154" s="1"/>
  <c r="C154"/>
  <c r="D138"/>
  <c r="E138"/>
  <c r="F138"/>
  <c r="G138"/>
  <c r="C138"/>
  <c r="D93"/>
  <c r="D126"/>
  <c r="E126"/>
  <c r="F126"/>
  <c r="G126"/>
  <c r="Q126" s="1"/>
  <c r="C126"/>
  <c r="C92" s="1"/>
  <c r="D94"/>
  <c r="E94"/>
  <c r="E93" s="1"/>
  <c r="F94"/>
  <c r="F93" s="1"/>
  <c r="G94"/>
  <c r="C94"/>
  <c r="D9"/>
  <c r="L9" s="1"/>
  <c r="E9"/>
  <c r="F9"/>
  <c r="G9"/>
  <c r="C9"/>
  <c r="K9" s="1"/>
  <c r="D76"/>
  <c r="D71" s="1"/>
  <c r="E76"/>
  <c r="E71" s="1"/>
  <c r="F76"/>
  <c r="F71" s="1"/>
  <c r="G76"/>
  <c r="C76"/>
  <c r="C71" s="1"/>
  <c r="Q138" l="1"/>
  <c r="P138"/>
  <c r="N138"/>
  <c r="L138"/>
  <c r="K138"/>
  <c r="J138"/>
  <c r="O138"/>
  <c r="M138"/>
  <c r="Q50"/>
  <c r="K50"/>
  <c r="J50"/>
  <c r="P50"/>
  <c r="O50"/>
  <c r="N50"/>
  <c r="M50"/>
  <c r="L50"/>
  <c r="P9"/>
  <c r="D265"/>
  <c r="Q94"/>
  <c r="P94"/>
  <c r="N94"/>
  <c r="L94"/>
  <c r="K94"/>
  <c r="J94"/>
  <c r="G93"/>
  <c r="O94"/>
  <c r="M94"/>
  <c r="G71"/>
  <c r="O76"/>
  <c r="M76"/>
  <c r="Q76"/>
  <c r="P76"/>
  <c r="N76"/>
  <c r="L76"/>
  <c r="K76"/>
  <c r="J76"/>
  <c r="C8"/>
  <c r="E92"/>
  <c r="Q246"/>
  <c r="K246"/>
  <c r="J246"/>
  <c r="P246"/>
  <c r="N246"/>
  <c r="O246"/>
  <c r="M246"/>
  <c r="L246"/>
  <c r="C265"/>
  <c r="K266"/>
  <c r="D92"/>
  <c r="E8"/>
  <c r="E7" s="1"/>
  <c r="E6" s="1"/>
  <c r="M154"/>
  <c r="M126"/>
  <c r="O266"/>
  <c r="O154"/>
  <c r="O126"/>
  <c r="G265"/>
  <c r="Q9"/>
  <c r="F92"/>
  <c r="F8"/>
  <c r="J154"/>
  <c r="J126"/>
  <c r="K154"/>
  <c r="K126"/>
  <c r="L154"/>
  <c r="L126"/>
  <c r="M9"/>
  <c r="N266"/>
  <c r="N154"/>
  <c r="N126"/>
  <c r="N9"/>
  <c r="O9"/>
  <c r="P266"/>
  <c r="P154"/>
  <c r="P126"/>
  <c r="G8"/>
  <c r="D8"/>
  <c r="C7"/>
  <c r="F7"/>
  <c r="F6" s="1"/>
  <c r="D7"/>
  <c r="I71" l="1"/>
  <c r="O71"/>
  <c r="M71"/>
  <c r="Q71"/>
  <c r="P71"/>
  <c r="N71"/>
  <c r="L71"/>
  <c r="K71"/>
  <c r="J71"/>
  <c r="G92"/>
  <c r="O93"/>
  <c r="M93"/>
  <c r="Q93"/>
  <c r="P93"/>
  <c r="N93"/>
  <c r="L93"/>
  <c r="K93"/>
  <c r="J93"/>
  <c r="G7"/>
  <c r="P8"/>
  <c r="O8"/>
  <c r="N8"/>
  <c r="M8"/>
  <c r="L8"/>
  <c r="Q8"/>
  <c r="K8"/>
  <c r="J8"/>
  <c r="O265"/>
  <c r="M265"/>
  <c r="Q265"/>
  <c r="P265"/>
  <c r="N265"/>
  <c r="L265"/>
  <c r="J265"/>
  <c r="K265"/>
  <c r="D6"/>
  <c r="C6"/>
  <c r="I11" l="1"/>
  <c r="I15"/>
  <c r="I19"/>
  <c r="I23"/>
  <c r="I27"/>
  <c r="I31"/>
  <c r="I35"/>
  <c r="I39"/>
  <c r="I43"/>
  <c r="I47"/>
  <c r="I51"/>
  <c r="I55"/>
  <c r="I59"/>
  <c r="I63"/>
  <c r="I67"/>
  <c r="I75"/>
  <c r="I79"/>
  <c r="I83"/>
  <c r="I87"/>
  <c r="I91"/>
  <c r="I95"/>
  <c r="I99"/>
  <c r="I103"/>
  <c r="I107"/>
  <c r="I111"/>
  <c r="I115"/>
  <c r="I119"/>
  <c r="I123"/>
  <c r="I127"/>
  <c r="I131"/>
  <c r="I135"/>
  <c r="I139"/>
  <c r="I143"/>
  <c r="I147"/>
  <c r="I151"/>
  <c r="I155"/>
  <c r="I159"/>
  <c r="I163"/>
  <c r="I167"/>
  <c r="I171"/>
  <c r="I175"/>
  <c r="I179"/>
  <c r="I183"/>
  <c r="I187"/>
  <c r="I191"/>
  <c r="I195"/>
  <c r="I199"/>
  <c r="I203"/>
  <c r="I207"/>
  <c r="I211"/>
  <c r="I215"/>
  <c r="I219"/>
  <c r="I223"/>
  <c r="I227"/>
  <c r="I231"/>
  <c r="I235"/>
  <c r="I239"/>
  <c r="I243"/>
  <c r="I247"/>
  <c r="I251"/>
  <c r="P7"/>
  <c r="O7"/>
  <c r="N7"/>
  <c r="M7"/>
  <c r="L7"/>
  <c r="I13"/>
  <c r="I17"/>
  <c r="I21"/>
  <c r="I25"/>
  <c r="I29"/>
  <c r="I33"/>
  <c r="I37"/>
  <c r="I41"/>
  <c r="I45"/>
  <c r="I49"/>
  <c r="I53"/>
  <c r="I57"/>
  <c r="I61"/>
  <c r="I65"/>
  <c r="I69"/>
  <c r="I73"/>
  <c r="I77"/>
  <c r="I81"/>
  <c r="I85"/>
  <c r="I89"/>
  <c r="I97"/>
  <c r="I101"/>
  <c r="I105"/>
  <c r="I109"/>
  <c r="I113"/>
  <c r="I117"/>
  <c r="I121"/>
  <c r="I125"/>
  <c r="I129"/>
  <c r="I133"/>
  <c r="I137"/>
  <c r="I141"/>
  <c r="I145"/>
  <c r="I149"/>
  <c r="I153"/>
  <c r="I157"/>
  <c r="I161"/>
  <c r="I165"/>
  <c r="I169"/>
  <c r="I173"/>
  <c r="I177"/>
  <c r="I181"/>
  <c r="I185"/>
  <c r="I189"/>
  <c r="I193"/>
  <c r="I197"/>
  <c r="I201"/>
  <c r="I205"/>
  <c r="I209"/>
  <c r="I213"/>
  <c r="I217"/>
  <c r="I221"/>
  <c r="I225"/>
  <c r="I229"/>
  <c r="I233"/>
  <c r="I237"/>
  <c r="I241"/>
  <c r="I245"/>
  <c r="I249"/>
  <c r="I253"/>
  <c r="Q7"/>
  <c r="K7"/>
  <c r="J7"/>
  <c r="I12"/>
  <c r="I16"/>
  <c r="I20"/>
  <c r="I24"/>
  <c r="I28"/>
  <c r="I32"/>
  <c r="I36"/>
  <c r="I40"/>
  <c r="I44"/>
  <c r="I48"/>
  <c r="I52"/>
  <c r="I56"/>
  <c r="I60"/>
  <c r="I64"/>
  <c r="I68"/>
  <c r="I72"/>
  <c r="I80"/>
  <c r="I84"/>
  <c r="I88"/>
  <c r="I96"/>
  <c r="I100"/>
  <c r="I104"/>
  <c r="I108"/>
  <c r="I112"/>
  <c r="I116"/>
  <c r="I120"/>
  <c r="I124"/>
  <c r="I128"/>
  <c r="I132"/>
  <c r="I136"/>
  <c r="I140"/>
  <c r="I144"/>
  <c r="I148"/>
  <c r="I152"/>
  <c r="I156"/>
  <c r="I160"/>
  <c r="I164"/>
  <c r="I168"/>
  <c r="I172"/>
  <c r="I176"/>
  <c r="I180"/>
  <c r="I184"/>
  <c r="I188"/>
  <c r="I192"/>
  <c r="I196"/>
  <c r="I200"/>
  <c r="I204"/>
  <c r="I208"/>
  <c r="I212"/>
  <c r="I216"/>
  <c r="I10"/>
  <c r="I26"/>
  <c r="I42"/>
  <c r="I58"/>
  <c r="I74"/>
  <c r="I90"/>
  <c r="I106"/>
  <c r="I122"/>
  <c r="I154"/>
  <c r="I170"/>
  <c r="I186"/>
  <c r="I202"/>
  <c r="I218"/>
  <c r="I226"/>
  <c r="I234"/>
  <c r="I242"/>
  <c r="I250"/>
  <c r="I30"/>
  <c r="I158"/>
  <c r="I206"/>
  <c r="I236"/>
  <c r="G6"/>
  <c r="I22"/>
  <c r="I38"/>
  <c r="I54"/>
  <c r="I70"/>
  <c r="I86"/>
  <c r="I102"/>
  <c r="I118"/>
  <c r="I134"/>
  <c r="I150"/>
  <c r="I166"/>
  <c r="I182"/>
  <c r="I198"/>
  <c r="I214"/>
  <c r="I224"/>
  <c r="I232"/>
  <c r="I240"/>
  <c r="I248"/>
  <c r="I46"/>
  <c r="I110"/>
  <c r="I174"/>
  <c r="I220"/>
  <c r="I244"/>
  <c r="I18"/>
  <c r="I34"/>
  <c r="I66"/>
  <c r="I82"/>
  <c r="I98"/>
  <c r="I114"/>
  <c r="I130"/>
  <c r="I146"/>
  <c r="I162"/>
  <c r="I178"/>
  <c r="I194"/>
  <c r="I210"/>
  <c r="I222"/>
  <c r="I230"/>
  <c r="I238"/>
  <c r="I7"/>
  <c r="I14"/>
  <c r="I62"/>
  <c r="I78"/>
  <c r="I126"/>
  <c r="I142"/>
  <c r="I190"/>
  <c r="I228"/>
  <c r="I252"/>
  <c r="I9"/>
  <c r="I50"/>
  <c r="I94"/>
  <c r="I246"/>
  <c r="I76"/>
  <c r="I138"/>
  <c r="O92"/>
  <c r="M92"/>
  <c r="Q92"/>
  <c r="P92"/>
  <c r="N92"/>
  <c r="L92"/>
  <c r="K92"/>
  <c r="J92"/>
  <c r="I92"/>
  <c r="I93"/>
  <c r="I8"/>
  <c r="L6" l="1"/>
  <c r="K6"/>
  <c r="H11"/>
  <c r="H15"/>
  <c r="H19"/>
  <c r="H23"/>
  <c r="H27"/>
  <c r="H31"/>
  <c r="H35"/>
  <c r="H39"/>
  <c r="H43"/>
  <c r="H47"/>
  <c r="H51"/>
  <c r="H55"/>
  <c r="H59"/>
  <c r="H63"/>
  <c r="H67"/>
  <c r="H75"/>
  <c r="H79"/>
  <c r="H83"/>
  <c r="H87"/>
  <c r="H91"/>
  <c r="H95"/>
  <c r="H99"/>
  <c r="H103"/>
  <c r="H107"/>
  <c r="H111"/>
  <c r="H115"/>
  <c r="H119"/>
  <c r="H123"/>
  <c r="H127"/>
  <c r="H131"/>
  <c r="H135"/>
  <c r="H139"/>
  <c r="H143"/>
  <c r="H147"/>
  <c r="H151"/>
  <c r="H155"/>
  <c r="H159"/>
  <c r="H163"/>
  <c r="H167"/>
  <c r="H171"/>
  <c r="H175"/>
  <c r="H179"/>
  <c r="H183"/>
  <c r="H187"/>
  <c r="H191"/>
  <c r="H195"/>
  <c r="H199"/>
  <c r="H203"/>
  <c r="H207"/>
  <c r="H211"/>
  <c r="H215"/>
  <c r="H219"/>
  <c r="H223"/>
  <c r="H227"/>
  <c r="H231"/>
  <c r="H235"/>
  <c r="H239"/>
  <c r="H243"/>
  <c r="H247"/>
  <c r="H251"/>
  <c r="H255"/>
  <c r="H259"/>
  <c r="H263"/>
  <c r="H267"/>
  <c r="H271"/>
  <c r="H275"/>
  <c r="H279"/>
  <c r="H283"/>
  <c r="H287"/>
  <c r="H291"/>
  <c r="H295"/>
  <c r="H299"/>
  <c r="H303"/>
  <c r="H307"/>
  <c r="H311"/>
  <c r="H315"/>
  <c r="H319"/>
  <c r="H323"/>
  <c r="H327"/>
  <c r="H13"/>
  <c r="H17"/>
  <c r="H21"/>
  <c r="H25"/>
  <c r="H29"/>
  <c r="H33"/>
  <c r="H37"/>
  <c r="H41"/>
  <c r="H45"/>
  <c r="H49"/>
  <c r="H53"/>
  <c r="H57"/>
  <c r="H61"/>
  <c r="H65"/>
  <c r="H69"/>
  <c r="H73"/>
  <c r="H77"/>
  <c r="H81"/>
  <c r="H85"/>
  <c r="H89"/>
  <c r="H97"/>
  <c r="H101"/>
  <c r="H105"/>
  <c r="H109"/>
  <c r="H113"/>
  <c r="H117"/>
  <c r="H121"/>
  <c r="H125"/>
  <c r="H129"/>
  <c r="H133"/>
  <c r="H137"/>
  <c r="H141"/>
  <c r="H145"/>
  <c r="H149"/>
  <c r="H153"/>
  <c r="H157"/>
  <c r="H161"/>
  <c r="H165"/>
  <c r="H169"/>
  <c r="H173"/>
  <c r="H177"/>
  <c r="H181"/>
  <c r="H185"/>
  <c r="H189"/>
  <c r="H193"/>
  <c r="H197"/>
  <c r="H201"/>
  <c r="H205"/>
  <c r="H209"/>
  <c r="H213"/>
  <c r="H217"/>
  <c r="H221"/>
  <c r="H225"/>
  <c r="H229"/>
  <c r="H233"/>
  <c r="H237"/>
  <c r="H241"/>
  <c r="H245"/>
  <c r="H249"/>
  <c r="H253"/>
  <c r="H257"/>
  <c r="H261"/>
  <c r="H269"/>
  <c r="H273"/>
  <c r="H277"/>
  <c r="H281"/>
  <c r="H285"/>
  <c r="H289"/>
  <c r="H293"/>
  <c r="H297"/>
  <c r="H301"/>
  <c r="H305"/>
  <c r="H309"/>
  <c r="H313"/>
  <c r="H317"/>
  <c r="H321"/>
  <c r="H325"/>
  <c r="H329"/>
  <c r="Q6"/>
  <c r="P6"/>
  <c r="O6"/>
  <c r="N6"/>
  <c r="M6"/>
  <c r="H10"/>
  <c r="H18"/>
  <c r="H26"/>
  <c r="H34"/>
  <c r="H42"/>
  <c r="H50"/>
  <c r="H58"/>
  <c r="H66"/>
  <c r="H74"/>
  <c r="H82"/>
  <c r="H90"/>
  <c r="H98"/>
  <c r="H106"/>
  <c r="H114"/>
  <c r="H122"/>
  <c r="H130"/>
  <c r="H138"/>
  <c r="H146"/>
  <c r="H154"/>
  <c r="H162"/>
  <c r="H170"/>
  <c r="H178"/>
  <c r="H186"/>
  <c r="H194"/>
  <c r="H202"/>
  <c r="H210"/>
  <c r="H218"/>
  <c r="H226"/>
  <c r="H234"/>
  <c r="H242"/>
  <c r="H250"/>
  <c r="H258"/>
  <c r="H266"/>
  <c r="H274"/>
  <c r="H282"/>
  <c r="H290"/>
  <c r="H298"/>
  <c r="H306"/>
  <c r="H314"/>
  <c r="H322"/>
  <c r="H6"/>
  <c r="H12"/>
  <c r="H44"/>
  <c r="H84"/>
  <c r="H108"/>
  <c r="H132"/>
  <c r="H164"/>
  <c r="H196"/>
  <c r="H228"/>
  <c r="H252"/>
  <c r="H284"/>
  <c r="H308"/>
  <c r="J6"/>
  <c r="H16"/>
  <c r="H24"/>
  <c r="H32"/>
  <c r="H40"/>
  <c r="H48"/>
  <c r="H56"/>
  <c r="H64"/>
  <c r="H72"/>
  <c r="H80"/>
  <c r="H88"/>
  <c r="H96"/>
  <c r="H104"/>
  <c r="H112"/>
  <c r="H120"/>
  <c r="H128"/>
  <c r="H136"/>
  <c r="H144"/>
  <c r="H152"/>
  <c r="H160"/>
  <c r="H168"/>
  <c r="H176"/>
  <c r="H184"/>
  <c r="H192"/>
  <c r="H200"/>
  <c r="H208"/>
  <c r="H216"/>
  <c r="H224"/>
  <c r="H232"/>
  <c r="H240"/>
  <c r="H248"/>
  <c r="H256"/>
  <c r="H264"/>
  <c r="H272"/>
  <c r="H280"/>
  <c r="H288"/>
  <c r="H296"/>
  <c r="H304"/>
  <c r="H312"/>
  <c r="H320"/>
  <c r="H328"/>
  <c r="H20"/>
  <c r="H52"/>
  <c r="H76"/>
  <c r="H116"/>
  <c r="H140"/>
  <c r="H172"/>
  <c r="H204"/>
  <c r="H220"/>
  <c r="H244"/>
  <c r="H276"/>
  <c r="H316"/>
  <c r="H14"/>
  <c r="H22"/>
  <c r="H30"/>
  <c r="H38"/>
  <c r="H46"/>
  <c r="H54"/>
  <c r="H62"/>
  <c r="H70"/>
  <c r="H78"/>
  <c r="H86"/>
  <c r="H102"/>
  <c r="H110"/>
  <c r="H118"/>
  <c r="H126"/>
  <c r="H134"/>
  <c r="H142"/>
  <c r="H150"/>
  <c r="H158"/>
  <c r="H166"/>
  <c r="H174"/>
  <c r="H182"/>
  <c r="H190"/>
  <c r="H198"/>
  <c r="H206"/>
  <c r="H214"/>
  <c r="H222"/>
  <c r="H230"/>
  <c r="H238"/>
  <c r="H254"/>
  <c r="H262"/>
  <c r="H270"/>
  <c r="H278"/>
  <c r="H286"/>
  <c r="H294"/>
  <c r="H302"/>
  <c r="H310"/>
  <c r="H318"/>
  <c r="H326"/>
  <c r="H28"/>
  <c r="H36"/>
  <c r="H60"/>
  <c r="H68"/>
  <c r="H100"/>
  <c r="H124"/>
  <c r="H148"/>
  <c r="H156"/>
  <c r="H180"/>
  <c r="H188"/>
  <c r="H212"/>
  <c r="H236"/>
  <c r="H260"/>
  <c r="H268"/>
  <c r="H292"/>
  <c r="H300"/>
  <c r="H324"/>
  <c r="H94"/>
  <c r="H246"/>
  <c r="H9"/>
  <c r="H8"/>
  <c r="H265"/>
  <c r="H93"/>
  <c r="H71"/>
  <c r="H92"/>
  <c r="H7"/>
</calcChain>
</file>

<file path=xl/sharedStrings.xml><?xml version="1.0" encoding="utf-8"?>
<sst xmlns="http://schemas.openxmlformats.org/spreadsheetml/2006/main" count="696" uniqueCount="475">
  <si>
    <t>КВД</t>
  </si>
  <si>
    <t>Наименование КВД</t>
  </si>
  <si>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</si>
  <si>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</si>
  <si>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</si>
  <si>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</si>
  <si>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</si>
  <si>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</si>
  <si>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</si>
  <si>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</si>
  <si>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1 01 02 010 01 1000 110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</si>
  <si>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</si>
  <si>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1 01 02 010 01 3000 110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</si>
  <si>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</si>
  <si>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</si>
  <si>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</si>
  <si>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1 01 02 020 01 1000 110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</si>
  <si>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</si>
  <si>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</si>
  <si>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</si>
  <si>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1 01 02 030 01 1000 110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</si>
  <si>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</si>
  <si>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1 01 02 030 01 3000 110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</si>
  <si>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</si>
  <si>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</si>
  <si>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</si>
  <si>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1 01 02 040 01 1000 110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</si>
  <si>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</si>
  <si>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1 01 02 080 01 0000 110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</si>
  <si>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</si>
  <si>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1 01 02 080 01 1000 110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</si>
  <si>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</si>
  <si>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</si>
  <si>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</si>
  <si>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1 01 02 130 01 1000 110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</si>
  <si>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</si>
  <si>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1 01 02 140 01 0000 110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</si>
  <si>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</si>
  <si>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1 01 02 140 01 1000 110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</si>
  <si>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</si>
  <si>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1 03 00 000 00 0000 000</t>
  </si>
  <si>
    <t>1 03 02 000 01 0000 110</t>
  </si>
  <si>
    <t>Акцизы по подакцизным товарам (продукции), производимым на территории Российской Федерации</t>
  </si>
  <si>
    <t>1 03 02 230 01 0000 110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</si>
  <si>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</si>
  <si>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</si>
  <si>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</si>
  <si>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</si>
  <si>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</si>
  <si>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</si>
  <si>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</si>
  <si>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</si>
  <si>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</si>
  <si>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</si>
  <si>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</si>
  <si>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</si>
  <si>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</si>
  <si>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</si>
  <si>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</si>
  <si>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</si>
  <si>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</si>
  <si>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</si>
  <si>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</si>
  <si>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</si>
  <si>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</si>
  <si>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1 05 01 011 01 0000 110</t>
  </si>
  <si>
    <t>1 05 01 011 01 1000 110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</si>
  <si>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</si>
  <si>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1 05 01 011 01 3000 110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</si>
  <si>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</si>
  <si>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</si>
  <si>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</si>
  <si>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1 05 01 021 01 0000 110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</si>
  <si>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</si>
  <si>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1 05 01 021 01 1000 110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</si>
  <si>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</si>
  <si>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1 05 03 000 01 0000 110</t>
  </si>
  <si>
    <t>Единый сельскохозяйственный налог</t>
  </si>
  <si>
    <t>1 05 03 010 01 0000 110</t>
  </si>
  <si>
    <t>1 05 03 010 01 1000 110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</si>
  <si>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</si>
  <si>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1 05 04 000 02 0000 110</t>
  </si>
  <si>
    <t>Налог, взимаемый в связи с применением патентной системы налогообложения</t>
  </si>
  <si>
    <t>1 05 04 060 02 0000 110</t>
  </si>
  <si>
    <t>Налог, взимаемый в связи с применением патентной системы налогообложения, зачисляемый в бюджеты муниципальных округов</t>
  </si>
  <si>
    <t>1 05 04 060 02 1000 110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</si>
  <si>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</si>
  <si>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1 06 00 000 00 0000 000</t>
  </si>
  <si>
    <t>НАЛОГИ НА ИМУЩЕСТВО</t>
  </si>
  <si>
    <t>1 06 01 000 00 0000 110</t>
  </si>
  <si>
    <t>Налог на имущество физических лиц</t>
  </si>
  <si>
    <t>1 06 01 020 14 0000 110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</si>
  <si>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</si>
  <si>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1 06 01 020 14 1000 110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</si>
  <si>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</si>
  <si>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1 06 06 000 00 0000 110</t>
  </si>
  <si>
    <t>Земельный налог</t>
  </si>
  <si>
    <t>1 06 06 030 00 0000 110</t>
  </si>
  <si>
    <t>Земельный налог с организаций</t>
  </si>
  <si>
    <t>1 06 06 032 14 0000 110</t>
  </si>
  <si>
    <t>Земельный налог с организаций, обладающих земельным участком, расположенным в границах муниципальных округов</t>
  </si>
  <si>
    <t>1 06 06 032 14 1000 110</t>
  </si>
  <si>
    <t>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</si>
  <si>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1 06 06 040 00 0000 110</t>
  </si>
  <si>
    <t>Земельный налог с физических лиц</t>
  </si>
  <si>
    <t>1 06 06 042 14 0000 110</t>
  </si>
  <si>
    <t>Земельный налог с физических лиц, обладающих земельным участком, расположенным в границах муниципальных округов</t>
  </si>
  <si>
    <t>1 06 06 042 14 1000 110</t>
  </si>
  <si>
    <t>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</si>
  <si>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</si>
  <si>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</si>
  <si>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</si>
  <si>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</si>
  <si>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</si>
  <si>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</si>
  <si>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1 08 03 010 01 1050 110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</si>
  <si>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</si>
  <si>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1 08 03 010 01 1060 110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</si>
  <si>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</si>
  <si>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</si>
  <si>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</si>
  <si>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</si>
  <si>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</si>
  <si>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</si>
  <si>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</si>
  <si>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</si>
  <si>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</si>
  <si>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</si>
  <si>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</si>
  <si>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</si>
  <si>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</si>
  <si>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</si>
  <si>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</si>
  <si>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1 11 05 034 14 0000 120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</si>
  <si>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</si>
  <si>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</si>
  <si>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</si>
  <si>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1 11 05 074 14 0000 120</t>
  </si>
  <si>
    <t>Доходы от сдачи в аренду имущества, составляющего казну муниципальных округов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</si>
  <si>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</si>
  <si>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</si>
  <si>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</si>
  <si>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</si>
  <si>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1 11 05 312 14 0000 120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</si>
  <si>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</si>
  <si>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1 11 05 320 00 0000 120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</si>
  <si>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</si>
  <si>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1 11 05 324 14 0000 120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</si>
  <si>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</si>
  <si>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</si>
  <si>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</si>
  <si>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</si>
  <si>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</si>
  <si>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</si>
  <si>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</si>
  <si>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</si>
  <si>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</si>
  <si>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</si>
  <si>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</si>
  <si>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</si>
  <si>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</si>
  <si>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</si>
  <si>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</si>
  <si>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1 12 01 070 01 0000 120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</si>
  <si>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</si>
  <si>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1 12 01 070 01 6000 120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</si>
  <si>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</si>
  <si>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</si>
  <si>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</si>
  <si>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</si>
  <si>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</si>
  <si>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</si>
  <si>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</si>
  <si>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1 13 01 994 14 0000 130</t>
  </si>
  <si>
    <t>Прочие доходы от оказания платных услуг (работ) получателями средств бюджетов муниципальных округов</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</si>
  <si>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</si>
  <si>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</si>
  <si>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</si>
  <si>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</si>
  <si>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1 13 02 064 14 0000 130</t>
  </si>
  <si>
    <t>Доходы, поступающие в порядке возмещения расходов, понесенных в связи с эксплуатацией имущества муниципальных округов</t>
  </si>
  <si>
    <t>1 13 02 990 00 0000 130</t>
  </si>
  <si>
    <t>Прочие доходы от компенсации затрат государства</t>
  </si>
  <si>
    <t>1 13 02 994 14 0000 130</t>
  </si>
  <si>
    <t>Прочие доходы от компенсации затрат бюджетов муниципальных округов</t>
  </si>
  <si>
    <t>1 14 00 000 00 0000 000</t>
  </si>
  <si>
    <t>ДОХОДЫ ОТ ПРОДАЖИ МАТЕРИАЛЬНЫХ И НЕМАТЕРИАЛЬНЫХ АКТИВОВ</t>
  </si>
  <si>
    <t>1 14 02 000 00 0000 000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</si>
  <si>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</si>
  <si>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1 14 02 040 14 0000 410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</si>
  <si>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</si>
  <si>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1 14 02 043 14 0000 410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</si>
  <si>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</si>
  <si>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</si>
  <si>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</si>
  <si>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</si>
  <si>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</si>
  <si>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</si>
  <si>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</si>
  <si>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1 14 06 020 00 0000 430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</si>
  <si>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</si>
  <si>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1 14 06 024 14 0000 430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</si>
  <si>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</si>
  <si>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</si>
  <si>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</si>
  <si>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</si>
  <si>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</si>
  <si>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1 14 06 312 14 0000 430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</si>
  <si>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</si>
  <si>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</si>
  <si>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</si>
  <si>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</si>
  <si>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</si>
  <si>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</si>
  <si>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</si>
  <si>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</si>
  <si>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</si>
  <si>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1 16 01 053 01 0035 140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</si>
  <si>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</si>
  <si>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1 16 01 053 01 0059 140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</si>
  <si>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</si>
  <si>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1 16 01 053 01 9000 140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</si>
  <si>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</si>
  <si>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</si>
  <si>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</si>
  <si>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</si>
  <si>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</si>
  <si>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1 16 01 063 01 0009 140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</si>
  <si>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</si>
  <si>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1 16 01 063 01 0023 140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</si>
  <si>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</si>
  <si>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1 16 01 063 01 0101 140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</si>
  <si>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</si>
  <si>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1 16 01 063 01 9000 140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</si>
  <si>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</si>
  <si>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</si>
  <si>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</si>
  <si>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1 16 01 073 01 0000 140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</si>
  <si>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</si>
  <si>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1 16 01 073 01 0017 140</t>
  </si>
  <si>
    <t>1 16 01 073 01 0019 140</t>
  </si>
  <si>
    <t>1 16 01 073 01 0027 140</t>
  </si>
  <si>
    <t>1 16 01 073 01 9000 140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</si>
  <si>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</si>
  <si>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1 16 01 074 01 0000 140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</si>
  <si>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</si>
  <si>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1 16 01 080 01 0000 140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</si>
  <si>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</si>
  <si>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1 16 01 083 01 0000 140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</si>
  <si>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</si>
  <si>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1 16 01 083 01 0281 140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</si>
  <si>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требований лесного законодательства об учете древесины и сделок с ней)</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</si>
  <si>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</si>
  <si>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</si>
  <si>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</si>
  <si>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</si>
  <si>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1 16 01 143 01 0002 140</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</si>
  <si>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</si>
  <si>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</si>
  <si>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1 16 01 153 01 0000 140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</si>
  <si>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</si>
  <si>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1 16 01 153 01 0005 140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</si>
  <si>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</si>
  <si>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</si>
  <si>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</si>
  <si>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</si>
  <si>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</si>
  <si>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1 16 01 173 01 0007 140</t>
  </si>
  <si>
    <t>1 16 01 173 01 0008 140</t>
  </si>
  <si>
    <t>1 16 01 173 01 9000 140</t>
  </si>
  <si>
    <t>Административные штрафы, установленные Главой 17 КоАП РФ за административные правонарушения, посягающие на институты государственной власти, налагаемые мировыми судьями (иные штрафы)</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</si>
  <si>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</si>
  <si>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</si>
  <si>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</si>
  <si>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</si>
  <si>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</si>
  <si>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</si>
  <si>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1 16 01 193 01 0013 140</t>
  </si>
  <si>
    <t>1 16 01 193 01 9000 140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</si>
  <si>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</si>
  <si>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</si>
  <si>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</si>
  <si>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1 16 01 203 01 0000 140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</si>
  <si>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</si>
  <si>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1 16 01 203 01 0008 140</t>
  </si>
  <si>
    <t>1 16 01 203 01 0021 140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</si>
  <si>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</si>
  <si>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1 16 01 203 01 9000 140</t>
  </si>
  <si>
    <t>1 16 01 330 00 0000 140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</si>
  <si>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</si>
  <si>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1 16 01 333 01 0000 140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</si>
  <si>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</si>
  <si>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1 16 01 333 01 0016 140</t>
  </si>
  <si>
    <t>1 16 07 000 00 0000 140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</si>
  <si>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</si>
  <si>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1 16 07 010 00 0000 140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</si>
  <si>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</si>
  <si>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1 16 07 010 14 0000 140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</si>
  <si>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</si>
  <si>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1 16 07 090 00 0000 140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</si>
  <si>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</si>
  <si>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1 16 07 090 14 0000 140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</si>
  <si>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</si>
  <si>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1 16 10 000 00 0000 140</t>
  </si>
  <si>
    <t>Платежи в целях возмещения причиненного ущерба (убытков)</t>
  </si>
  <si>
    <t>1 16 10 030 14 0000 140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</si>
  <si>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</si>
  <si>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1 16 10 031 14 0000 140</t>
  </si>
  <si>
    <t>Возмещение ущерба при возникновении страховых случаев, когда выгодоприобретателями выступают получатели средств бюджета муниципального округа</t>
  </si>
  <si>
    <t>1 16 10 032 14 0000 140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</si>
  <si>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</si>
  <si>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1 16 10 120 00 0000 140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</si>
  <si>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</si>
  <si>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1 16 10 123 01 0000 140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</si>
  <si>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</si>
  <si>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1 16 10 123 01 0141 140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</si>
  <si>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</si>
  <si>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</si>
  <si>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</si>
  <si>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</si>
  <si>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</si>
  <si>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1 17 00 000 00 0000 000</t>
  </si>
  <si>
    <t>ПРОЧИЕ НЕНАЛОГОВЫЕ ДОХОДЫ</t>
  </si>
  <si>
    <t>1 17 05 000 00 0000 180</t>
  </si>
  <si>
    <t>Прочие неналоговые доходы</t>
  </si>
  <si>
    <t>1 17 05 040 14 0000 180</t>
  </si>
  <si>
    <t>Прочие неналоговые доходы бюджетов муниципальных округов</t>
  </si>
  <si>
    <t>1 17 14 000 00 0000 150</t>
  </si>
  <si>
    <t>Средства самообложения граждан</t>
  </si>
  <si>
    <t>1 17 14 020 14 0000 150</t>
  </si>
  <si>
    <t>Средства самообложения граждан, зачисляемые в бюджеты муниципальных округов</t>
  </si>
  <si>
    <t>1 17 15 000 00 0000 150</t>
  </si>
  <si>
    <t>Инициативные платежи</t>
  </si>
  <si>
    <t>1 17 15 020 14 0000 150</t>
  </si>
  <si>
    <t>Инициативные платежи, зачисляемые в бюджеты муниципальных округов</t>
  </si>
  <si>
    <t>1 17 15 020 14 0001 150</t>
  </si>
  <si>
    <t>Инициативные платежи, зачисляемые в бюджеты муниципальных округов (Установка памятного знака "Пограничникам всех поколений" в с. Уинское)</t>
  </si>
  <si>
    <t>1 17 15 020 14 0002 150</t>
  </si>
  <si>
    <t>Инициативные платежи, зачисляемые в бюджеты муниципальных округов (Текущий ремонт и оснащение актового зала МБОУ "Аспинская СОШ")</t>
  </si>
  <si>
    <t>1 17 15 020 14 0003 150</t>
  </si>
  <si>
    <t>Инициативные платежи, зачисляемые в бюджеты муниципальных округов (Устройство ограждения и частичная вырубка зеленых насаждений на территории мусульманского кладбища в с. Нижний Сып)</t>
  </si>
  <si>
    <t>1 17 15 020 14 0004 150</t>
  </si>
  <si>
    <t>Инициативные платежи, зачисляемые в бюджеты муниципальных округов (Ремонт ограждения кладбища в селе Барсаи)</t>
  </si>
  <si>
    <t>1 17 15 020 14 0005 150</t>
  </si>
  <si>
    <t>Инициативные платежи, зачисляемые в бюджеты муниципальных округов (Ремонт мемориального комплекса, посвященного землякам, погибшим в годы ВОВ 1941-1945 гг.и благоустройство прилегающей территории в с. Чайка)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</si>
  <si>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</si>
  <si>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</si>
  <si>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</si>
  <si>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</si>
  <si>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2 02 10 000 00 0000 150</t>
  </si>
  <si>
    <t>Дотации бюджетам бюджетной системы Российской Федерации</t>
  </si>
  <si>
    <t>2 02 15 001 00 0000 150</t>
  </si>
  <si>
    <t>Дотации на выравнивание бюджетной обеспеченности</t>
  </si>
  <si>
    <t>2 02 15 001 14 0000 150</t>
  </si>
  <si>
    <t>Дотации бюджетам муниципальных округов на выравнивание бюджетной обеспеченности из бюджета субъекта Российской Федерации</t>
  </si>
  <si>
    <t>2 02 19 999 00 0000 150</t>
  </si>
  <si>
    <t>Прочие дотации</t>
  </si>
  <si>
    <t>2 02 19 999 14 0000 150</t>
  </si>
  <si>
    <t>Прочие дотации бюджетам муниципальных округов</t>
  </si>
  <si>
    <t>2 02 20 000 00 0000 150</t>
  </si>
  <si>
    <t>Субсидии бюджетам бюджетной системы Российской Федерации (межбюджетные субсидии)</t>
  </si>
  <si>
    <t>2 02 20 077 00 0000 150</t>
  </si>
  <si>
    <t>Субсидии бюджетам на софинансирование капитальных вложений в объекты муниципальной собственности</t>
  </si>
  <si>
    <t>2 02 20 077 14 0000 150</t>
  </si>
  <si>
    <t>Субсидии бюджетам муниципальных округов на софинансирование капитальных вложений в объекты муниципальной собственности</t>
  </si>
  <si>
    <t>2 02 25 497 00 0000 150</t>
  </si>
  <si>
    <t>Субсидии бюджетам на реализацию мероприятий по обеспечению жильем молодых семей</t>
  </si>
  <si>
    <t>2 02 25 497 14 0000 150</t>
  </si>
  <si>
    <t>Субсидии бюджетам муниципальных округов на реализацию мероприятий по обеспечению жильем молодых семей</t>
  </si>
  <si>
    <t>2 02 25 555 00 0000 150</t>
  </si>
  <si>
    <t>Субсидии бюджетам на реализацию программ формирования современной городской среды</t>
  </si>
  <si>
    <t>2 02 25 555 14 0000 150</t>
  </si>
  <si>
    <t>Субсидии бюджетам муниципальных округов на реализацию программ формирования современной городской среды</t>
  </si>
  <si>
    <t>2 02 25 576 00 0000 150</t>
  </si>
  <si>
    <t>Субсидии бюджетам на обеспечение комплексного развития сельских территорий</t>
  </si>
  <si>
    <t>2 02 25 576 14 0000 150</t>
  </si>
  <si>
    <t>Субсидии бюджетам муниципальных округов на обеспечение комплексного развития сельских территорий</t>
  </si>
  <si>
    <t>2 02 29 999 00 0000 150</t>
  </si>
  <si>
    <t>Прочие субсидии</t>
  </si>
  <si>
    <t>2 02 29 999 14 0000 150</t>
  </si>
  <si>
    <t>Прочие субсидии бюджетам муниципальных округов</t>
  </si>
  <si>
    <t>2 02 30 000 00 0000 150</t>
  </si>
  <si>
    <t>Субвенции бюджетам бюджетной системы Российской Федерации</t>
  </si>
  <si>
    <t>2 02 30 024 00 0000 150</t>
  </si>
  <si>
    <t>Субвенции местным бюджетам на выполнение передаваемых полномочий субъектов Российской Федерации</t>
  </si>
  <si>
    <t>2 02 30 024 14 0000 150</t>
  </si>
  <si>
    <t>Субвенции бюджетам муниципальных округов на выполнение передаваемых полномочий субъектов Российской Федерации</t>
  </si>
  <si>
    <t>2 02 35 082 00 0000 150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</si>
  <si>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</si>
  <si>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2 02 35 082 14 0000 150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</si>
  <si>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</si>
  <si>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2 02 35 118 00 0000 150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</si>
  <si>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</si>
  <si>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2 02 35 118 14 0000 150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</si>
  <si>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</si>
  <si>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2 02 35 120 00 0000 150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</si>
  <si>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</si>
  <si>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</si>
  <si>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</si>
  <si>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2 02 35 930 00 0000 150</t>
  </si>
  <si>
    <t>Субвенции бюджетам на государственную регистрацию актов гражданского состояния</t>
  </si>
  <si>
    <t>2 02 35 930 14 0000 150</t>
  </si>
  <si>
    <t>Субвенции бюджетам муниципальных округов на государственную регистрацию актов гражданского состояния</t>
  </si>
  <si>
    <t>2 02 39 999 00 0000 150</t>
  </si>
  <si>
    <t>Прочие субвенции</t>
  </si>
  <si>
    <t>2 02 39 999 14 0000 150</t>
  </si>
  <si>
    <t>Прочие субвенции бюджетам муниципальных округов</t>
  </si>
  <si>
    <t>2 02 40 000 00 0000 150</t>
  </si>
  <si>
    <t>Иные межбюджетные трансферты</t>
  </si>
  <si>
    <t>2 02 45 050 00 0000 150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</si>
  <si>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</si>
  <si>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2 02 45 050 14 0000 150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</si>
  <si>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</si>
  <si>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2 02 45 179 00 0000 150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</si>
  <si>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</si>
  <si>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</si>
  <si>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</si>
  <si>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</si>
  <si>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</si>
  <si>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2 02 45 303 14 0000 150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</si>
  <si>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</si>
  <si>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2 02 49 999 00 0000 150</t>
  </si>
  <si>
    <t>Прочие межбюджетные трансферты, передаваемые бюджетам</t>
  </si>
  <si>
    <t>2 02 49 999 14 0000 150</t>
  </si>
  <si>
    <t>Прочие межбюджетные трансферты, передаваемые бюджетам муниципальных округов</t>
  </si>
  <si>
    <t>2 18 00 000 00 0000 000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</si>
  <si>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</si>
  <si>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2 18 00 000 00 0000 150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</si>
  <si>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</si>
  <si>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2 18 00 000 14 0000 150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</si>
  <si>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</si>
  <si>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2 18 04 000 14 0000 150</t>
  </si>
  <si>
    <t>Доходы бюджетов муниципальных округов от возврата организациями остатков субсидий прошлых лет</t>
  </si>
  <si>
    <t>2 18 04 010 14 0000 150</t>
  </si>
  <si>
    <t>Доходы бюджетов муниципальных округов от возврата бюджетными учреждениями остатков субсидий прошлых лет</t>
  </si>
  <si>
    <t>2 19 00 000 00 0000 000</t>
  </si>
  <si>
    <t>ВОЗВРАТ ОСТАТКОВ СУБСИДИЙ, СУБВЕНЦИЙ И ИНЫХ МЕЖБЮДЖЕТНЫХ ТРАНСФЕРТОВ, ИМЕЮЩИХ ЦЕЛЕВОЕ НАЗНАЧЕНИЕ, ПРОШЛЫХ ЛЕТ</t>
  </si>
  <si>
    <t>2 19 00 000 14 0000 150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</si>
  <si>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</si>
  <si>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2 19 45 303 14 0000 150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</si>
  <si>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</si>
  <si>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2 19 60 010 14 0000 150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</si>
  <si>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</si>
  <si>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АНАЛИЗ исполнения доходной части бюджета Уинского муниципального округа Пермского края за 9 месяцев 2024 года</t>
  </si>
  <si>
    <t>Первоначальный план на 2024 год</t>
  </si>
  <si>
    <t>Уточненный план</t>
  </si>
  <si>
    <t>на 2024 год</t>
  </si>
  <si>
    <t>Уд. вес в общих доходах, %</t>
  </si>
  <si>
    <t>Уд. вес в налог. и неналог. доходах, %</t>
  </si>
  <si>
    <t>Исполнение к первоначальному плану</t>
  </si>
  <si>
    <t>Исполнение к уточненному плану на 2024 год</t>
  </si>
  <si>
    <t>%</t>
  </si>
  <si>
    <t>откл. (+,-)</t>
  </si>
  <si>
    <t>ИТОГО</t>
  </si>
  <si>
    <t>1</t>
  </si>
  <si>
    <t>2</t>
  </si>
  <si>
    <t>3</t>
  </si>
  <si>
    <t>4</t>
  </si>
  <si>
    <t>5</t>
  </si>
  <si>
    <t>6</t>
  </si>
  <si>
    <t>7</t>
  </si>
  <si>
    <t>Факт за 9 месяцев 2023 года</t>
  </si>
  <si>
    <t>на 01.10.2024</t>
  </si>
  <si>
    <t>Факт за 9 месяцев           2024 года</t>
  </si>
  <si>
    <t>Исполнение к факту 9 месяцев 2023 года</t>
  </si>
  <si>
    <t xml:space="preserve">Исполнение к уточненному плану на 01.10.2024 </t>
  </si>
  <si>
    <t>НАЛОГОВЫЕ ДОХОДЫ</t>
  </si>
  <si>
    <t>НЕНАЛОГОВЫЕ ДОХОДЫ</t>
  </si>
  <si>
    <t>1 05 02 000 02 0000 110</t>
  </si>
  <si>
    <t>Единый налог на вмененный доход для отдельных видов деятельности</t>
  </si>
  <si>
    <t>2 07 00 000 00 0000 000</t>
  </si>
  <si>
    <t>ПРОЧИЕ БЕЗВОЗМЕЗДНЫЕ ПОСТУПЛЕНИЯ</t>
  </si>
  <si>
    <t>х</t>
  </si>
  <si>
    <t>руб.</t>
  </si>
  <si>
    <t>НАЛОГИ НА ТОВАРЫ (РАБОТЫ, УСЛУГИ), РЕАЛИЗУЕМЫЕ НА ТЕРРИТОРИИ РОССИЙСКОЙ ФЕДЕРАЦИИ (АКЦИЗЫ)</t>
  </si>
</sst>
</file>

<file path=xl/styles.xml><?xml version="1.0" encoding="utf-8"?>
<styleSheet xmlns="http://schemas.openxmlformats.org/spreadsheetml/2006/main">
  <numFmts count="2">
    <numFmt numFmtId="164" formatCode="?"/>
    <numFmt numFmtId="165" formatCode="0.0"/>
  </numFmts>
  <fonts count="9">
    <font>
      <sz val="10"/>
      <name val="Arial"/>
    </font>
    <font>
      <sz val="10"/>
      <name val="Times New Roman"/>
      <family val="1"/>
      <charset val="204"/>
    </font>
    <font>
      <sz val="8.5"/>
      <name val="MS Sans Serif"/>
      <family val="2"/>
      <charset val="204"/>
    </font>
    <font>
      <b/>
      <sz val="10"/>
      <name val="Arial"/>
      <family val="2"/>
      <charset val="204"/>
    </font>
    <font>
      <b/>
      <sz val="8"/>
      <name val="Arial Narrow"/>
      <family val="2"/>
      <charset val="204"/>
    </font>
    <font>
      <sz val="10"/>
      <name val="Arial"/>
      <family val="2"/>
      <charset val="204"/>
    </font>
    <font>
      <sz val="8"/>
      <name val="Arial Narrow"/>
      <family val="2"/>
      <charset val="204"/>
    </font>
    <font>
      <b/>
      <sz val="9"/>
      <name val="Arial Narrow"/>
      <family val="2"/>
      <charset val="204"/>
    </font>
    <font>
      <sz val="8"/>
      <name val="Arial"/>
      <family val="2"/>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s>
  <cellStyleXfs count="1">
    <xf numFmtId="0" fontId="0" fillId="0" borderId="0"/>
  </cellStyleXfs>
  <cellXfs count="51">
    <xf numFmtId="0" fontId="0" fillId="0" borderId="0" xfId="0"/>
    <xf numFmtId="0" fontId="3" fillId="0" borderId="0" xfId="0" applyFont="1"/>
    <xf numFmtId="0" fontId="5" fillId="0" borderId="0" xfId="0" applyFont="1"/>
    <xf numFmtId="49" fontId="6" fillId="0" borderId="2" xfId="0" applyNumberFormat="1" applyFont="1" applyBorder="1" applyAlignment="1" applyProtection="1">
      <alignment horizontal="center" vertical="center" wrapText="1"/>
    </xf>
    <xf numFmtId="49" fontId="6" fillId="0" borderId="3" xfId="0" applyNumberFormat="1" applyFont="1" applyBorder="1" applyAlignment="1" applyProtection="1">
      <alignment horizontal="left" vertical="center" wrapText="1"/>
    </xf>
    <xf numFmtId="4" fontId="6" fillId="0" borderId="3" xfId="0" applyNumberFormat="1" applyFont="1" applyBorder="1" applyAlignment="1" applyProtection="1">
      <alignment horizontal="right" vertical="center" wrapText="1"/>
    </xf>
    <xf numFmtId="164" fontId="6" fillId="0" borderId="3" xfId="0" applyNumberFormat="1" applyFont="1" applyBorder="1" applyAlignment="1" applyProtection="1">
      <alignment horizontal="left" vertical="center" wrapText="1"/>
    </xf>
    <xf numFmtId="49" fontId="6" fillId="0" borderId="4" xfId="0" applyNumberFormat="1" applyFont="1" applyBorder="1" applyAlignment="1" applyProtection="1">
      <alignment horizontal="center" vertical="center" wrapText="1"/>
    </xf>
    <xf numFmtId="164" fontId="6" fillId="0" borderId="4" xfId="0" applyNumberFormat="1" applyFont="1" applyBorder="1" applyAlignment="1" applyProtection="1">
      <alignment horizontal="left" vertical="center" wrapText="1"/>
    </xf>
    <xf numFmtId="4" fontId="6" fillId="0" borderId="4" xfId="0" applyNumberFormat="1" applyFont="1" applyBorder="1" applyAlignment="1" applyProtection="1">
      <alignment horizontal="right" vertical="center" wrapText="1"/>
    </xf>
    <xf numFmtId="49" fontId="6" fillId="0" borderId="4" xfId="0" applyNumberFormat="1" applyFont="1" applyBorder="1" applyAlignment="1" applyProtection="1">
      <alignment horizontal="left" vertical="center" wrapText="1"/>
    </xf>
    <xf numFmtId="49" fontId="1" fillId="0" borderId="1" xfId="0" applyNumberFormat="1"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49" fontId="6" fillId="0" borderId="9" xfId="0" applyNumberFormat="1" applyFont="1" applyBorder="1" applyAlignment="1" applyProtection="1">
      <alignment horizontal="center" vertical="center" wrapText="1"/>
    </xf>
    <xf numFmtId="49" fontId="6" fillId="0" borderId="10" xfId="0" applyNumberFormat="1" applyFont="1" applyBorder="1" applyAlignment="1" applyProtection="1">
      <alignment horizontal="left" vertical="center" wrapText="1"/>
    </xf>
    <xf numFmtId="4" fontId="6" fillId="0" borderId="10" xfId="0" applyNumberFormat="1" applyFont="1" applyBorder="1" applyAlignment="1" applyProtection="1">
      <alignment horizontal="right" vertical="center" wrapText="1"/>
    </xf>
    <xf numFmtId="49" fontId="6" fillId="0" borderId="1" xfId="0" applyNumberFormat="1" applyFont="1" applyBorder="1" applyAlignment="1" applyProtection="1">
      <alignment horizontal="center" vertical="center" wrapText="1"/>
    </xf>
    <xf numFmtId="49" fontId="6" fillId="0" borderId="1" xfId="0" applyNumberFormat="1" applyFont="1" applyBorder="1" applyAlignment="1" applyProtection="1">
      <alignment horizontal="left" vertical="center" wrapText="1"/>
    </xf>
    <xf numFmtId="4" fontId="6" fillId="0" borderId="1" xfId="0" applyNumberFormat="1" applyFont="1" applyBorder="1" applyAlignment="1" applyProtection="1">
      <alignment horizontal="right" vertical="center" wrapText="1"/>
    </xf>
    <xf numFmtId="164" fontId="6" fillId="0" borderId="1" xfId="0" applyNumberFormat="1" applyFont="1" applyBorder="1" applyAlignment="1" applyProtection="1">
      <alignment horizontal="left" vertical="center" wrapText="1"/>
    </xf>
    <xf numFmtId="49" fontId="6" fillId="0" borderId="1" xfId="0" applyNumberFormat="1" applyFont="1" applyFill="1" applyBorder="1" applyAlignment="1" applyProtection="1">
      <alignment horizontal="center" vertical="center" wrapText="1"/>
    </xf>
    <xf numFmtId="0" fontId="6" fillId="0" borderId="1" xfId="0" applyFont="1" applyBorder="1" applyAlignment="1">
      <alignment horizontal="center"/>
    </xf>
    <xf numFmtId="49" fontId="4" fillId="0" borderId="1" xfId="0" applyNumberFormat="1" applyFont="1" applyBorder="1" applyAlignment="1" applyProtection="1">
      <alignment horizontal="center" vertical="center" wrapText="1"/>
    </xf>
    <xf numFmtId="164" fontId="4" fillId="0" borderId="1" xfId="0" applyNumberFormat="1" applyFont="1" applyBorder="1" applyAlignment="1" applyProtection="1">
      <alignment horizontal="left" vertical="center" wrapText="1"/>
    </xf>
    <xf numFmtId="4" fontId="4" fillId="0" borderId="1" xfId="0" applyNumberFormat="1" applyFont="1" applyBorder="1" applyAlignment="1" applyProtection="1">
      <alignment horizontal="right" vertical="center" wrapText="1"/>
    </xf>
    <xf numFmtId="49" fontId="4"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center"/>
    </xf>
    <xf numFmtId="49" fontId="4" fillId="0" borderId="1" xfId="0" applyNumberFormat="1" applyFont="1" applyBorder="1" applyAlignment="1" applyProtection="1">
      <alignment horizontal="left"/>
    </xf>
    <xf numFmtId="4" fontId="4" fillId="0" borderId="1" xfId="0" applyNumberFormat="1" applyFont="1" applyBorder="1" applyAlignment="1" applyProtection="1">
      <alignment horizontal="right"/>
    </xf>
    <xf numFmtId="165" fontId="4" fillId="0" borderId="1" xfId="0" applyNumberFormat="1" applyFont="1" applyBorder="1" applyAlignment="1">
      <alignment horizontal="right" vertical="center"/>
    </xf>
    <xf numFmtId="0" fontId="4" fillId="0" borderId="1" xfId="0" applyFont="1" applyBorder="1" applyAlignment="1">
      <alignment horizontal="right" vertical="center"/>
    </xf>
    <xf numFmtId="0" fontId="6" fillId="0" borderId="1" xfId="0" applyFont="1" applyBorder="1" applyAlignment="1">
      <alignment horizontal="right" vertical="center"/>
    </xf>
    <xf numFmtId="165" fontId="6" fillId="0" borderId="1" xfId="0" applyNumberFormat="1" applyFont="1" applyBorder="1" applyAlignment="1">
      <alignment horizontal="right" vertical="center"/>
    </xf>
    <xf numFmtId="4" fontId="4" fillId="0" borderId="1" xfId="0" applyNumberFormat="1" applyFont="1" applyBorder="1"/>
    <xf numFmtId="165" fontId="4" fillId="0" borderId="1" xfId="0" applyNumberFormat="1" applyFont="1" applyBorder="1" applyAlignment="1">
      <alignment vertical="center"/>
    </xf>
    <xf numFmtId="4" fontId="4" fillId="0" borderId="1" xfId="0" applyNumberFormat="1" applyFont="1" applyBorder="1" applyAlignment="1">
      <alignment vertical="center"/>
    </xf>
    <xf numFmtId="165" fontId="6" fillId="0" borderId="1" xfId="0" applyNumberFormat="1" applyFont="1" applyBorder="1" applyAlignment="1">
      <alignment vertical="center"/>
    </xf>
    <xf numFmtId="4" fontId="6" fillId="0" borderId="1" xfId="0" applyNumberFormat="1" applyFont="1" applyBorder="1" applyAlignment="1">
      <alignment vertical="center"/>
    </xf>
    <xf numFmtId="0" fontId="8" fillId="0" borderId="0" xfId="0" applyFont="1" applyAlignment="1">
      <alignment horizontal="right"/>
    </xf>
    <xf numFmtId="49" fontId="1" fillId="2" borderId="7" xfId="0" applyNumberFormat="1" applyFont="1" applyFill="1" applyBorder="1" applyAlignment="1" applyProtection="1">
      <alignment horizontal="center" vertical="center" wrapText="1"/>
    </xf>
    <xf numFmtId="49" fontId="1" fillId="2" borderId="8" xfId="0" applyNumberFormat="1" applyFont="1" applyFill="1" applyBorder="1" applyAlignment="1" applyProtection="1">
      <alignment horizontal="center" vertical="center" wrapText="1"/>
    </xf>
    <xf numFmtId="0" fontId="7" fillId="0" borderId="0" xfId="0" applyFont="1" applyBorder="1" applyAlignment="1" applyProtection="1">
      <alignment horizontal="center" wrapText="1"/>
    </xf>
    <xf numFmtId="49" fontId="1" fillId="0" borderId="5" xfId="0" applyNumberFormat="1" applyFont="1" applyFill="1" applyBorder="1" applyAlignment="1" applyProtection="1">
      <alignment horizontal="center" vertical="center" wrapText="1"/>
    </xf>
    <xf numFmtId="49" fontId="1" fillId="0" borderId="6" xfId="0" applyNumberFormat="1"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49" fontId="1" fillId="2" borderId="5" xfId="0" applyNumberFormat="1" applyFont="1" applyFill="1" applyBorder="1" applyAlignment="1" applyProtection="1">
      <alignment horizontal="center" vertical="center" wrapText="1"/>
    </xf>
    <xf numFmtId="49" fontId="1" fillId="2" borderId="6" xfId="0" applyNumberFormat="1" applyFont="1" applyFill="1" applyBorder="1" applyAlignment="1" applyProtection="1">
      <alignment horizontal="center" vertical="center" wrapText="1"/>
    </xf>
    <xf numFmtId="0" fontId="2" fillId="0" borderId="0" xfId="0" applyFont="1" applyBorder="1" applyAlignment="1" applyProtection="1">
      <alignment wrapText="1"/>
    </xf>
    <xf numFmtId="49" fontId="1" fillId="0" borderId="7" xfId="0" applyNumberFormat="1" applyFont="1" applyFill="1" applyBorder="1" applyAlignment="1" applyProtection="1">
      <alignment horizontal="center" vertical="center" wrapText="1"/>
    </xf>
    <xf numFmtId="49" fontId="1" fillId="0" borderId="8" xfId="0" applyNumberFormat="1" applyFont="1" applyFill="1" applyBorder="1" applyAlignment="1" applyProtection="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pageSetUpPr fitToPage="1"/>
  </sheetPr>
  <dimension ref="A1:Q334"/>
  <sheetViews>
    <sheetView showGridLines="0" tabSelected="1" workbookViewId="0">
      <selection activeCell="U36" sqref="U10:U36"/>
    </sheetView>
  </sheetViews>
  <sheetFormatPr defaultRowHeight="12.75" customHeight="1" outlineLevelRow="7"/>
  <cols>
    <col min="1" max="1" width="17.28515625" style="2" customWidth="1"/>
    <col min="2" max="2" width="30.7109375" style="2" customWidth="1"/>
    <col min="3" max="5" width="10.28515625" style="2" customWidth="1"/>
    <col min="6" max="6" width="10.85546875" style="2" customWidth="1"/>
    <col min="7" max="7" width="10.28515625" style="2" customWidth="1"/>
    <col min="8" max="8" width="8.28515625" style="2" customWidth="1"/>
    <col min="9" max="9" width="8.42578125" style="2" customWidth="1"/>
    <col min="10" max="10" width="6.28515625" style="2" customWidth="1"/>
    <col min="11" max="11" width="9.85546875" style="2" bestFit="1" customWidth="1"/>
    <col min="12" max="12" width="6.42578125" style="2" customWidth="1"/>
    <col min="13" max="13" width="9.85546875" style="2" bestFit="1" customWidth="1"/>
    <col min="14" max="14" width="6.85546875" style="2" customWidth="1"/>
    <col min="15" max="15" width="10.42578125" style="2" customWidth="1"/>
    <col min="16" max="16" width="7.85546875" style="2" customWidth="1"/>
    <col min="17" max="16384" width="9.140625" style="2"/>
  </cols>
  <sheetData>
    <row r="1" spans="1:17" ht="12.75" customHeight="1">
      <c r="A1" s="41" t="s">
        <v>443</v>
      </c>
      <c r="B1" s="41"/>
      <c r="C1" s="41"/>
      <c r="D1" s="41"/>
      <c r="E1" s="41"/>
      <c r="F1" s="41"/>
      <c r="G1" s="41"/>
      <c r="H1" s="41"/>
      <c r="I1" s="41"/>
      <c r="J1" s="41"/>
      <c r="K1" s="41"/>
      <c r="L1" s="41"/>
      <c r="M1" s="41"/>
      <c r="N1" s="41"/>
      <c r="O1" s="41"/>
      <c r="P1" s="41"/>
      <c r="Q1" s="41"/>
    </row>
    <row r="2" spans="1:17">
      <c r="A2" s="48"/>
      <c r="B2" s="48"/>
      <c r="C2" s="48"/>
      <c r="D2" s="48"/>
      <c r="E2" s="48"/>
      <c r="F2" s="48"/>
      <c r="G2" s="48"/>
      <c r="Q2" s="38" t="s">
        <v>473</v>
      </c>
    </row>
    <row r="3" spans="1:17" ht="41.25" customHeight="1">
      <c r="A3" s="44" t="s">
        <v>0</v>
      </c>
      <c r="B3" s="45" t="s">
        <v>1</v>
      </c>
      <c r="C3" s="42" t="s">
        <v>461</v>
      </c>
      <c r="D3" s="45" t="s">
        <v>444</v>
      </c>
      <c r="E3" s="49" t="s">
        <v>445</v>
      </c>
      <c r="F3" s="50"/>
      <c r="G3" s="42" t="s">
        <v>463</v>
      </c>
      <c r="H3" s="46" t="s">
        <v>447</v>
      </c>
      <c r="I3" s="46" t="s">
        <v>448</v>
      </c>
      <c r="J3" s="39" t="s">
        <v>464</v>
      </c>
      <c r="K3" s="40"/>
      <c r="L3" s="39" t="s">
        <v>449</v>
      </c>
      <c r="M3" s="40"/>
      <c r="N3" s="39" t="s">
        <v>450</v>
      </c>
      <c r="O3" s="40"/>
      <c r="P3" s="39" t="s">
        <v>465</v>
      </c>
      <c r="Q3" s="40"/>
    </row>
    <row r="4" spans="1:17" ht="23.25" customHeight="1">
      <c r="A4" s="44"/>
      <c r="B4" s="45"/>
      <c r="C4" s="43"/>
      <c r="D4" s="45"/>
      <c r="E4" s="11" t="s">
        <v>446</v>
      </c>
      <c r="F4" s="11" t="s">
        <v>462</v>
      </c>
      <c r="G4" s="43"/>
      <c r="H4" s="47"/>
      <c r="I4" s="47"/>
      <c r="J4" s="12" t="s">
        <v>451</v>
      </c>
      <c r="K4" s="12" t="s">
        <v>452</v>
      </c>
      <c r="L4" s="12" t="s">
        <v>451</v>
      </c>
      <c r="M4" s="12" t="s">
        <v>452</v>
      </c>
      <c r="N4" s="12" t="s">
        <v>451</v>
      </c>
      <c r="O4" s="12" t="s">
        <v>452</v>
      </c>
      <c r="P4" s="12" t="s">
        <v>451</v>
      </c>
      <c r="Q4" s="12" t="s">
        <v>452</v>
      </c>
    </row>
    <row r="5" spans="1:17" ht="13.5">
      <c r="A5" s="16" t="s">
        <v>454</v>
      </c>
      <c r="B5" s="20" t="s">
        <v>455</v>
      </c>
      <c r="C5" s="20" t="s">
        <v>456</v>
      </c>
      <c r="D5" s="20" t="s">
        <v>457</v>
      </c>
      <c r="E5" s="20" t="s">
        <v>458</v>
      </c>
      <c r="F5" s="20" t="s">
        <v>459</v>
      </c>
      <c r="G5" s="20" t="s">
        <v>460</v>
      </c>
      <c r="H5" s="21">
        <v>8</v>
      </c>
      <c r="I5" s="21">
        <v>9</v>
      </c>
      <c r="J5" s="21">
        <v>10</v>
      </c>
      <c r="K5" s="21">
        <v>11</v>
      </c>
      <c r="L5" s="21">
        <v>12</v>
      </c>
      <c r="M5" s="21">
        <v>13</v>
      </c>
      <c r="N5" s="21">
        <v>14</v>
      </c>
      <c r="O5" s="21">
        <v>15</v>
      </c>
      <c r="P5" s="21">
        <v>16</v>
      </c>
      <c r="Q5" s="21">
        <v>17</v>
      </c>
    </row>
    <row r="6" spans="1:17" s="1" customFormat="1" ht="13.5">
      <c r="A6" s="26"/>
      <c r="B6" s="27" t="s">
        <v>453</v>
      </c>
      <c r="C6" s="28">
        <f>C7+C265</f>
        <v>475781839.31000012</v>
      </c>
      <c r="D6" s="28">
        <f>D7+D265</f>
        <v>511794950.10000002</v>
      </c>
      <c r="E6" s="28">
        <f>E7+E265</f>
        <v>637458336.47000003</v>
      </c>
      <c r="F6" s="28">
        <f>F7+F265</f>
        <v>429164298.77999997</v>
      </c>
      <c r="G6" s="28">
        <f>G7+G265</f>
        <v>428861738.07999998</v>
      </c>
      <c r="H6" s="29">
        <f>G6/G$6*100</f>
        <v>100</v>
      </c>
      <c r="I6" s="30" t="s">
        <v>472</v>
      </c>
      <c r="J6" s="34">
        <f>G6/C6*100</f>
        <v>90.138316061402051</v>
      </c>
      <c r="K6" s="35">
        <f>G6-C6</f>
        <v>-46920101.230000138</v>
      </c>
      <c r="L6" s="34">
        <f>G6/D6*100</f>
        <v>83.79561736515852</v>
      </c>
      <c r="M6" s="35">
        <f>G6-D6</f>
        <v>-82933212.020000041</v>
      </c>
      <c r="N6" s="34">
        <f>G6/E6*100</f>
        <v>67.276826349918323</v>
      </c>
      <c r="O6" s="35">
        <f>G6-E6</f>
        <v>-208596598.39000005</v>
      </c>
      <c r="P6" s="34">
        <f>G6/F6*100</f>
        <v>99.929500030440536</v>
      </c>
      <c r="Q6" s="35">
        <f>G6-F6</f>
        <v>-302560.69999998808</v>
      </c>
    </row>
    <row r="7" spans="1:17" s="1" customFormat="1">
      <c r="A7" s="22" t="s">
        <v>2</v>
      </c>
      <c r="B7" s="25" t="s">
        <v>3</v>
      </c>
      <c r="C7" s="24">
        <f>C8+C92</f>
        <v>57300364.289999999</v>
      </c>
      <c r="D7" s="24">
        <f t="shared" ref="D7:G7" si="0">D8+D92</f>
        <v>85210969.789999992</v>
      </c>
      <c r="E7" s="24">
        <f t="shared" si="0"/>
        <v>87348907.25</v>
      </c>
      <c r="F7" s="24">
        <f t="shared" si="0"/>
        <v>60945996.590000004</v>
      </c>
      <c r="G7" s="24">
        <f t="shared" si="0"/>
        <v>61216257.739999995</v>
      </c>
      <c r="H7" s="29">
        <f t="shared" ref="H7:H70" si="1">G7/G$6*100</f>
        <v>14.274124339947692</v>
      </c>
      <c r="I7" s="29">
        <f>G7/G$7*100</f>
        <v>100</v>
      </c>
      <c r="J7" s="34">
        <f t="shared" ref="J7:J70" si="2">G7/C7*100</f>
        <v>106.83397653491602</v>
      </c>
      <c r="K7" s="35">
        <f t="shared" ref="K7:K70" si="3">G7-C7</f>
        <v>3915893.4499999955</v>
      </c>
      <c r="L7" s="34">
        <f t="shared" ref="L7:L70" si="4">G7/D7*100</f>
        <v>71.840818020104365</v>
      </c>
      <c r="M7" s="35">
        <f t="shared" ref="M7:M70" si="5">G7-D7</f>
        <v>-23994712.049999997</v>
      </c>
      <c r="N7" s="34">
        <f t="shared" ref="N7:N70" si="6">G7/E7*100</f>
        <v>70.082453996583908</v>
      </c>
      <c r="O7" s="35">
        <f t="shared" ref="O7:O70" si="7">G7-E7</f>
        <v>-26132649.510000005</v>
      </c>
      <c r="P7" s="34">
        <f t="shared" ref="P7:P70" si="8">G7/F7*100</f>
        <v>100.44344364703413</v>
      </c>
      <c r="Q7" s="35">
        <f t="shared" ref="Q7:Q70" si="9">G7-F7</f>
        <v>270261.14999999106</v>
      </c>
    </row>
    <row r="8" spans="1:17" s="1" customFormat="1">
      <c r="A8" s="22"/>
      <c r="B8" s="25" t="s">
        <v>466</v>
      </c>
      <c r="C8" s="24">
        <f>C9+C36+C50+C71+C85</f>
        <v>30090466.420000002</v>
      </c>
      <c r="D8" s="24">
        <f>D9+D36+D50+D71+D85</f>
        <v>49369800</v>
      </c>
      <c r="E8" s="24">
        <f>E9+E36+E50+E71+E85</f>
        <v>49369800</v>
      </c>
      <c r="F8" s="24">
        <f>F9+F36+F50+F71+F85</f>
        <v>34567090</v>
      </c>
      <c r="G8" s="24">
        <f>G9+G36+G50+G71+G85</f>
        <v>34006098.460000001</v>
      </c>
      <c r="H8" s="29">
        <f t="shared" si="1"/>
        <v>7.9293850303000211</v>
      </c>
      <c r="I8" s="29">
        <f t="shared" ref="I8:I71" si="10">G8/G$7*100</f>
        <v>55.55076333550474</v>
      </c>
      <c r="J8" s="34">
        <f t="shared" si="2"/>
        <v>113.0128658869755</v>
      </c>
      <c r="K8" s="35">
        <f t="shared" si="3"/>
        <v>3915632.0399999991</v>
      </c>
      <c r="L8" s="34">
        <f t="shared" si="4"/>
        <v>68.880365040976471</v>
      </c>
      <c r="M8" s="35">
        <f t="shared" si="5"/>
        <v>-15363701.539999999</v>
      </c>
      <c r="N8" s="34">
        <f t="shared" si="6"/>
        <v>68.880365040976471</v>
      </c>
      <c r="O8" s="35">
        <f t="shared" si="7"/>
        <v>-15363701.539999999</v>
      </c>
      <c r="P8" s="34">
        <f t="shared" si="8"/>
        <v>98.377093530291376</v>
      </c>
      <c r="Q8" s="35">
        <f t="shared" si="9"/>
        <v>-560991.53999999911</v>
      </c>
    </row>
    <row r="9" spans="1:17" outlineLevel="1">
      <c r="A9" s="16" t="s">
        <v>4</v>
      </c>
      <c r="B9" s="17" t="s">
        <v>5</v>
      </c>
      <c r="C9" s="18">
        <f>C10</f>
        <v>18828575.300000001</v>
      </c>
      <c r="D9" s="18">
        <f t="shared" ref="D9:G9" si="11">D10</f>
        <v>29431000</v>
      </c>
      <c r="E9" s="18">
        <f t="shared" si="11"/>
        <v>29431000</v>
      </c>
      <c r="F9" s="18">
        <f t="shared" si="11"/>
        <v>21306800</v>
      </c>
      <c r="G9" s="18">
        <f t="shared" si="11"/>
        <v>21306796.690000001</v>
      </c>
      <c r="H9" s="32">
        <f t="shared" si="1"/>
        <v>4.9682204771612026</v>
      </c>
      <c r="I9" s="32">
        <f t="shared" si="10"/>
        <v>34.805781138231339</v>
      </c>
      <c r="J9" s="36">
        <f t="shared" si="2"/>
        <v>113.16202288550213</v>
      </c>
      <c r="K9" s="37">
        <f t="shared" si="3"/>
        <v>2478221.3900000006</v>
      </c>
      <c r="L9" s="36">
        <f t="shared" si="4"/>
        <v>72.395761917705826</v>
      </c>
      <c r="M9" s="37">
        <f t="shared" si="5"/>
        <v>-8124203.3099999987</v>
      </c>
      <c r="N9" s="36">
        <f t="shared" si="6"/>
        <v>72.395761917705826</v>
      </c>
      <c r="O9" s="37">
        <f t="shared" si="7"/>
        <v>-8124203.3099999987</v>
      </c>
      <c r="P9" s="36">
        <f t="shared" si="8"/>
        <v>99.999984465053416</v>
      </c>
      <c r="Q9" s="37">
        <f t="shared" si="9"/>
        <v>-3.3099999986588955</v>
      </c>
    </row>
    <row r="10" spans="1:17" outlineLevel="2" collapsed="1">
      <c r="A10" s="16" t="s">
        <v>6</v>
      </c>
      <c r="B10" s="17" t="s">
        <v>7</v>
      </c>
      <c r="C10" s="18">
        <v>18828575.300000001</v>
      </c>
      <c r="D10" s="18">
        <v>29431000</v>
      </c>
      <c r="E10" s="18">
        <v>29431000</v>
      </c>
      <c r="F10" s="18">
        <v>21306800</v>
      </c>
      <c r="G10" s="18">
        <v>21306796.690000001</v>
      </c>
      <c r="H10" s="32">
        <f t="shared" si="1"/>
        <v>4.9682204771612026</v>
      </c>
      <c r="I10" s="32">
        <f t="shared" si="10"/>
        <v>34.805781138231339</v>
      </c>
      <c r="J10" s="36">
        <f t="shared" si="2"/>
        <v>113.16202288550213</v>
      </c>
      <c r="K10" s="37">
        <f t="shared" si="3"/>
        <v>2478221.3900000006</v>
      </c>
      <c r="L10" s="36">
        <f t="shared" si="4"/>
        <v>72.395761917705826</v>
      </c>
      <c r="M10" s="37">
        <f t="shared" si="5"/>
        <v>-8124203.3099999987</v>
      </c>
      <c r="N10" s="36">
        <f t="shared" si="6"/>
        <v>72.395761917705826</v>
      </c>
      <c r="O10" s="37">
        <f t="shared" si="7"/>
        <v>-8124203.3099999987</v>
      </c>
      <c r="P10" s="36">
        <f t="shared" si="8"/>
        <v>99.999984465053416</v>
      </c>
      <c r="Q10" s="37">
        <f t="shared" si="9"/>
        <v>-3.3099999986588955</v>
      </c>
    </row>
    <row r="11" spans="1:17" ht="127.5" hidden="1" outlineLevel="3">
      <c r="A11" s="16" t="s">
        <v>8</v>
      </c>
      <c r="B11" s="19" t="s">
        <v>9</v>
      </c>
      <c r="C11" s="18"/>
      <c r="D11" s="18">
        <v>27711000</v>
      </c>
      <c r="E11" s="18">
        <v>27711000</v>
      </c>
      <c r="F11" s="18">
        <v>19768800</v>
      </c>
      <c r="G11" s="18">
        <v>20641746.109999999</v>
      </c>
      <c r="H11" s="32">
        <f t="shared" si="1"/>
        <v>4.8131470535031697</v>
      </c>
      <c r="I11" s="32">
        <f t="shared" si="10"/>
        <v>33.719385784198707</v>
      </c>
      <c r="J11" s="36" t="e">
        <f t="shared" si="2"/>
        <v>#DIV/0!</v>
      </c>
      <c r="K11" s="37">
        <f t="shared" si="3"/>
        <v>20641746.109999999</v>
      </c>
      <c r="L11" s="36">
        <f t="shared" si="4"/>
        <v>74.489358413626363</v>
      </c>
      <c r="M11" s="37">
        <f t="shared" si="5"/>
        <v>-7069253.8900000006</v>
      </c>
      <c r="N11" s="36">
        <f t="shared" si="6"/>
        <v>74.489358413626363</v>
      </c>
      <c r="O11" s="37">
        <f t="shared" si="7"/>
        <v>-7069253.8900000006</v>
      </c>
      <c r="P11" s="36">
        <f t="shared" si="8"/>
        <v>104.41577693132614</v>
      </c>
      <c r="Q11" s="37">
        <f t="shared" si="9"/>
        <v>872946.1099999994</v>
      </c>
    </row>
    <row r="12" spans="1:17" ht="165.75" hidden="1" outlineLevel="4">
      <c r="A12" s="16" t="s">
        <v>10</v>
      </c>
      <c r="B12" s="19" t="s">
        <v>11</v>
      </c>
      <c r="C12" s="18"/>
      <c r="D12" s="18">
        <v>27711000</v>
      </c>
      <c r="E12" s="18">
        <v>27711000</v>
      </c>
      <c r="F12" s="18">
        <v>19768800</v>
      </c>
      <c r="G12" s="18">
        <v>20641356.449999999</v>
      </c>
      <c r="H12" s="32">
        <f t="shared" si="1"/>
        <v>4.8130561943834573</v>
      </c>
      <c r="I12" s="32">
        <f t="shared" si="10"/>
        <v>33.718749253946143</v>
      </c>
      <c r="J12" s="36" t="e">
        <f t="shared" si="2"/>
        <v>#DIV/0!</v>
      </c>
      <c r="K12" s="37">
        <f t="shared" si="3"/>
        <v>20641356.449999999</v>
      </c>
      <c r="L12" s="36">
        <f t="shared" si="4"/>
        <v>74.487952257226368</v>
      </c>
      <c r="M12" s="37">
        <f t="shared" si="5"/>
        <v>-7069643.5500000007</v>
      </c>
      <c r="N12" s="36">
        <f t="shared" si="6"/>
        <v>74.487952257226368</v>
      </c>
      <c r="O12" s="37">
        <f t="shared" si="7"/>
        <v>-7069643.5500000007</v>
      </c>
      <c r="P12" s="36">
        <f t="shared" si="8"/>
        <v>104.41380584557484</v>
      </c>
      <c r="Q12" s="37">
        <f t="shared" si="9"/>
        <v>872556.44999999925</v>
      </c>
    </row>
    <row r="13" spans="1:17" ht="165.75" hidden="1" outlineLevel="7">
      <c r="A13" s="16" t="s">
        <v>10</v>
      </c>
      <c r="B13" s="19" t="s">
        <v>11</v>
      </c>
      <c r="C13" s="18"/>
      <c r="D13" s="18">
        <v>27711000</v>
      </c>
      <c r="E13" s="18">
        <v>27711000</v>
      </c>
      <c r="F13" s="18">
        <v>19768800</v>
      </c>
      <c r="G13" s="18">
        <v>20641356.449999999</v>
      </c>
      <c r="H13" s="32">
        <f t="shared" si="1"/>
        <v>4.8130561943834573</v>
      </c>
      <c r="I13" s="32">
        <f t="shared" si="10"/>
        <v>33.718749253946143</v>
      </c>
      <c r="J13" s="36" t="e">
        <f t="shared" si="2"/>
        <v>#DIV/0!</v>
      </c>
      <c r="K13" s="37">
        <f t="shared" si="3"/>
        <v>20641356.449999999</v>
      </c>
      <c r="L13" s="36">
        <f t="shared" si="4"/>
        <v>74.487952257226368</v>
      </c>
      <c r="M13" s="37">
        <f t="shared" si="5"/>
        <v>-7069643.5500000007</v>
      </c>
      <c r="N13" s="36">
        <f t="shared" si="6"/>
        <v>74.487952257226368</v>
      </c>
      <c r="O13" s="37">
        <f t="shared" si="7"/>
        <v>-7069643.5500000007</v>
      </c>
      <c r="P13" s="36">
        <f t="shared" si="8"/>
        <v>104.41380584557484</v>
      </c>
      <c r="Q13" s="37">
        <f t="shared" si="9"/>
        <v>872556.44999999925</v>
      </c>
    </row>
    <row r="14" spans="1:17" ht="165.75" hidden="1" outlineLevel="4">
      <c r="A14" s="16" t="s">
        <v>12</v>
      </c>
      <c r="B14" s="19" t="s">
        <v>13</v>
      </c>
      <c r="C14" s="18"/>
      <c r="D14" s="18">
        <v>0</v>
      </c>
      <c r="E14" s="18">
        <v>0</v>
      </c>
      <c r="F14" s="18">
        <v>0</v>
      </c>
      <c r="G14" s="18">
        <v>389.66</v>
      </c>
      <c r="H14" s="32">
        <f t="shared" si="1"/>
        <v>9.0859119711750257E-5</v>
      </c>
      <c r="I14" s="32">
        <f t="shared" si="10"/>
        <v>6.365302525596692E-4</v>
      </c>
      <c r="J14" s="36" t="e">
        <f t="shared" si="2"/>
        <v>#DIV/0!</v>
      </c>
      <c r="K14" s="37">
        <f t="shared" si="3"/>
        <v>389.66</v>
      </c>
      <c r="L14" s="36" t="e">
        <f t="shared" si="4"/>
        <v>#DIV/0!</v>
      </c>
      <c r="M14" s="37">
        <f t="shared" si="5"/>
        <v>389.66</v>
      </c>
      <c r="N14" s="36" t="e">
        <f t="shared" si="6"/>
        <v>#DIV/0!</v>
      </c>
      <c r="O14" s="37">
        <f t="shared" si="7"/>
        <v>389.66</v>
      </c>
      <c r="P14" s="36" t="e">
        <f t="shared" si="8"/>
        <v>#DIV/0!</v>
      </c>
      <c r="Q14" s="37">
        <f t="shared" si="9"/>
        <v>389.66</v>
      </c>
    </row>
    <row r="15" spans="1:17" ht="165.75" hidden="1" outlineLevel="7">
      <c r="A15" s="16" t="s">
        <v>12</v>
      </c>
      <c r="B15" s="19" t="s">
        <v>13</v>
      </c>
      <c r="C15" s="18"/>
      <c r="D15" s="18">
        <v>0</v>
      </c>
      <c r="E15" s="18">
        <v>0</v>
      </c>
      <c r="F15" s="18">
        <v>0</v>
      </c>
      <c r="G15" s="18">
        <v>389.66</v>
      </c>
      <c r="H15" s="32">
        <f t="shared" si="1"/>
        <v>9.0859119711750257E-5</v>
      </c>
      <c r="I15" s="32">
        <f t="shared" si="10"/>
        <v>6.365302525596692E-4</v>
      </c>
      <c r="J15" s="36" t="e">
        <f t="shared" si="2"/>
        <v>#DIV/0!</v>
      </c>
      <c r="K15" s="37">
        <f t="shared" si="3"/>
        <v>389.66</v>
      </c>
      <c r="L15" s="36" t="e">
        <f t="shared" si="4"/>
        <v>#DIV/0!</v>
      </c>
      <c r="M15" s="37">
        <f t="shared" si="5"/>
        <v>389.66</v>
      </c>
      <c r="N15" s="36" t="e">
        <f t="shared" si="6"/>
        <v>#DIV/0!</v>
      </c>
      <c r="O15" s="37">
        <f t="shared" si="7"/>
        <v>389.66</v>
      </c>
      <c r="P15" s="36" t="e">
        <f t="shared" si="8"/>
        <v>#DIV/0!</v>
      </c>
      <c r="Q15" s="37">
        <f t="shared" si="9"/>
        <v>389.66</v>
      </c>
    </row>
    <row r="16" spans="1:17" ht="127.5" hidden="1" outlineLevel="3">
      <c r="A16" s="16" t="s">
        <v>14</v>
      </c>
      <c r="B16" s="19" t="s">
        <v>15</v>
      </c>
      <c r="C16" s="18"/>
      <c r="D16" s="18">
        <v>67000</v>
      </c>
      <c r="E16" s="18">
        <v>67000</v>
      </c>
      <c r="F16" s="18">
        <v>67000</v>
      </c>
      <c r="G16" s="18">
        <v>48781.03</v>
      </c>
      <c r="H16" s="32">
        <f t="shared" si="1"/>
        <v>1.1374535349875483E-2</v>
      </c>
      <c r="I16" s="32">
        <f t="shared" si="10"/>
        <v>7.9686396720271002E-2</v>
      </c>
      <c r="J16" s="36" t="e">
        <f t="shared" si="2"/>
        <v>#DIV/0!</v>
      </c>
      <c r="K16" s="37">
        <f t="shared" si="3"/>
        <v>48781.03</v>
      </c>
      <c r="L16" s="36">
        <f t="shared" si="4"/>
        <v>72.807507462686559</v>
      </c>
      <c r="M16" s="37">
        <f t="shared" si="5"/>
        <v>-18218.97</v>
      </c>
      <c r="N16" s="36">
        <f t="shared" si="6"/>
        <v>72.807507462686559</v>
      </c>
      <c r="O16" s="37">
        <f t="shared" si="7"/>
        <v>-18218.97</v>
      </c>
      <c r="P16" s="36">
        <f t="shared" si="8"/>
        <v>72.807507462686559</v>
      </c>
      <c r="Q16" s="37">
        <f t="shared" si="9"/>
        <v>-18218.97</v>
      </c>
    </row>
    <row r="17" spans="1:17" ht="165.75" hidden="1" outlineLevel="4">
      <c r="A17" s="16" t="s">
        <v>16</v>
      </c>
      <c r="B17" s="19" t="s">
        <v>17</v>
      </c>
      <c r="C17" s="18"/>
      <c r="D17" s="18">
        <v>67000</v>
      </c>
      <c r="E17" s="18">
        <v>67000</v>
      </c>
      <c r="F17" s="18">
        <v>67000</v>
      </c>
      <c r="G17" s="18">
        <v>48781.03</v>
      </c>
      <c r="H17" s="32">
        <f t="shared" si="1"/>
        <v>1.1374535349875483E-2</v>
      </c>
      <c r="I17" s="32">
        <f t="shared" si="10"/>
        <v>7.9686396720271002E-2</v>
      </c>
      <c r="J17" s="36" t="e">
        <f t="shared" si="2"/>
        <v>#DIV/0!</v>
      </c>
      <c r="K17" s="37">
        <f t="shared" si="3"/>
        <v>48781.03</v>
      </c>
      <c r="L17" s="36">
        <f t="shared" si="4"/>
        <v>72.807507462686559</v>
      </c>
      <c r="M17" s="37">
        <f t="shared" si="5"/>
        <v>-18218.97</v>
      </c>
      <c r="N17" s="36">
        <f t="shared" si="6"/>
        <v>72.807507462686559</v>
      </c>
      <c r="O17" s="37">
        <f t="shared" si="7"/>
        <v>-18218.97</v>
      </c>
      <c r="P17" s="36">
        <f t="shared" si="8"/>
        <v>72.807507462686559</v>
      </c>
      <c r="Q17" s="37">
        <f t="shared" si="9"/>
        <v>-18218.97</v>
      </c>
    </row>
    <row r="18" spans="1:17" ht="165.75" hidden="1" outlineLevel="7">
      <c r="A18" s="16" t="s">
        <v>16</v>
      </c>
      <c r="B18" s="19" t="s">
        <v>17</v>
      </c>
      <c r="C18" s="18"/>
      <c r="D18" s="18">
        <v>67000</v>
      </c>
      <c r="E18" s="18">
        <v>67000</v>
      </c>
      <c r="F18" s="18">
        <v>67000</v>
      </c>
      <c r="G18" s="18">
        <v>48781.03</v>
      </c>
      <c r="H18" s="32">
        <f t="shared" si="1"/>
        <v>1.1374535349875483E-2</v>
      </c>
      <c r="I18" s="32">
        <f t="shared" si="10"/>
        <v>7.9686396720271002E-2</v>
      </c>
      <c r="J18" s="36" t="e">
        <f t="shared" si="2"/>
        <v>#DIV/0!</v>
      </c>
      <c r="K18" s="37">
        <f t="shared" si="3"/>
        <v>48781.03</v>
      </c>
      <c r="L18" s="36">
        <f t="shared" si="4"/>
        <v>72.807507462686559</v>
      </c>
      <c r="M18" s="37">
        <f t="shared" si="5"/>
        <v>-18218.97</v>
      </c>
      <c r="N18" s="36">
        <f t="shared" si="6"/>
        <v>72.807507462686559</v>
      </c>
      <c r="O18" s="37">
        <f t="shared" si="7"/>
        <v>-18218.97</v>
      </c>
      <c r="P18" s="36">
        <f t="shared" si="8"/>
        <v>72.807507462686559</v>
      </c>
      <c r="Q18" s="37">
        <f t="shared" si="9"/>
        <v>-18218.97</v>
      </c>
    </row>
    <row r="19" spans="1:17" ht="102" hidden="1" outlineLevel="3">
      <c r="A19" s="16" t="s">
        <v>18</v>
      </c>
      <c r="B19" s="19" t="s">
        <v>19</v>
      </c>
      <c r="C19" s="18"/>
      <c r="D19" s="18">
        <v>1011000</v>
      </c>
      <c r="E19" s="18">
        <v>1011000</v>
      </c>
      <c r="F19" s="18">
        <v>1011000</v>
      </c>
      <c r="G19" s="18">
        <v>427541.05</v>
      </c>
      <c r="H19" s="32">
        <f t="shared" si="1"/>
        <v>9.9692048051217466E-2</v>
      </c>
      <c r="I19" s="32">
        <f t="shared" si="10"/>
        <v>0.69841095451451563</v>
      </c>
      <c r="J19" s="36" t="e">
        <f t="shared" si="2"/>
        <v>#DIV/0!</v>
      </c>
      <c r="K19" s="37">
        <f t="shared" si="3"/>
        <v>427541.05</v>
      </c>
      <c r="L19" s="36">
        <f t="shared" si="4"/>
        <v>42.288926805143426</v>
      </c>
      <c r="M19" s="37">
        <f t="shared" si="5"/>
        <v>-583458.94999999995</v>
      </c>
      <c r="N19" s="36">
        <f t="shared" si="6"/>
        <v>42.288926805143426</v>
      </c>
      <c r="O19" s="37">
        <f t="shared" si="7"/>
        <v>-583458.94999999995</v>
      </c>
      <c r="P19" s="36">
        <f t="shared" si="8"/>
        <v>42.288926805143426</v>
      </c>
      <c r="Q19" s="37">
        <f t="shared" si="9"/>
        <v>-583458.94999999995</v>
      </c>
    </row>
    <row r="20" spans="1:17" ht="140.25" hidden="1" outlineLevel="4">
      <c r="A20" s="16" t="s">
        <v>20</v>
      </c>
      <c r="B20" s="19" t="s">
        <v>21</v>
      </c>
      <c r="C20" s="18"/>
      <c r="D20" s="18">
        <v>1011000</v>
      </c>
      <c r="E20" s="18">
        <v>1011000</v>
      </c>
      <c r="F20" s="18">
        <v>1011000</v>
      </c>
      <c r="G20" s="18">
        <v>426135.01</v>
      </c>
      <c r="H20" s="32">
        <f t="shared" si="1"/>
        <v>9.9364194135805287E-2</v>
      </c>
      <c r="I20" s="32">
        <f t="shared" si="10"/>
        <v>0.69611411368838771</v>
      </c>
      <c r="J20" s="36" t="e">
        <f t="shared" si="2"/>
        <v>#DIV/0!</v>
      </c>
      <c r="K20" s="37">
        <f t="shared" si="3"/>
        <v>426135.01</v>
      </c>
      <c r="L20" s="36">
        <f t="shared" si="4"/>
        <v>42.149852621167163</v>
      </c>
      <c r="M20" s="37">
        <f t="shared" si="5"/>
        <v>-584864.99</v>
      </c>
      <c r="N20" s="36">
        <f t="shared" si="6"/>
        <v>42.149852621167163</v>
      </c>
      <c r="O20" s="37">
        <f t="shared" si="7"/>
        <v>-584864.99</v>
      </c>
      <c r="P20" s="36">
        <f t="shared" si="8"/>
        <v>42.149852621167163</v>
      </c>
      <c r="Q20" s="37">
        <f t="shared" si="9"/>
        <v>-584864.99</v>
      </c>
    </row>
    <row r="21" spans="1:17" ht="140.25" hidden="1" outlineLevel="7">
      <c r="A21" s="16" t="s">
        <v>20</v>
      </c>
      <c r="B21" s="19" t="s">
        <v>21</v>
      </c>
      <c r="C21" s="18"/>
      <c r="D21" s="18">
        <v>1011000</v>
      </c>
      <c r="E21" s="18">
        <v>1011000</v>
      </c>
      <c r="F21" s="18">
        <v>1011000</v>
      </c>
      <c r="G21" s="18">
        <v>426135.01</v>
      </c>
      <c r="H21" s="32">
        <f t="shared" si="1"/>
        <v>9.9364194135805287E-2</v>
      </c>
      <c r="I21" s="32">
        <f t="shared" si="10"/>
        <v>0.69611411368838771</v>
      </c>
      <c r="J21" s="36" t="e">
        <f t="shared" si="2"/>
        <v>#DIV/0!</v>
      </c>
      <c r="K21" s="37">
        <f t="shared" si="3"/>
        <v>426135.01</v>
      </c>
      <c r="L21" s="36">
        <f t="shared" si="4"/>
        <v>42.149852621167163</v>
      </c>
      <c r="M21" s="37">
        <f t="shared" si="5"/>
        <v>-584864.99</v>
      </c>
      <c r="N21" s="36">
        <f t="shared" si="6"/>
        <v>42.149852621167163</v>
      </c>
      <c r="O21" s="37">
        <f t="shared" si="7"/>
        <v>-584864.99</v>
      </c>
      <c r="P21" s="36">
        <f t="shared" si="8"/>
        <v>42.149852621167163</v>
      </c>
      <c r="Q21" s="37">
        <f t="shared" si="9"/>
        <v>-584864.99</v>
      </c>
    </row>
    <row r="22" spans="1:17" ht="140.25" hidden="1" outlineLevel="4">
      <c r="A22" s="16" t="s">
        <v>22</v>
      </c>
      <c r="B22" s="19" t="s">
        <v>23</v>
      </c>
      <c r="C22" s="18"/>
      <c r="D22" s="18">
        <v>0</v>
      </c>
      <c r="E22" s="18">
        <v>0</v>
      </c>
      <c r="F22" s="18">
        <v>0</v>
      </c>
      <c r="G22" s="18">
        <v>1406.04</v>
      </c>
      <c r="H22" s="32">
        <f t="shared" si="1"/>
        <v>3.278539154121781E-4</v>
      </c>
      <c r="I22" s="32">
        <f t="shared" si="10"/>
        <v>2.2968408261278992E-3</v>
      </c>
      <c r="J22" s="36" t="e">
        <f t="shared" si="2"/>
        <v>#DIV/0!</v>
      </c>
      <c r="K22" s="37">
        <f t="shared" si="3"/>
        <v>1406.04</v>
      </c>
      <c r="L22" s="36" t="e">
        <f t="shared" si="4"/>
        <v>#DIV/0!</v>
      </c>
      <c r="M22" s="37">
        <f t="shared" si="5"/>
        <v>1406.04</v>
      </c>
      <c r="N22" s="36" t="e">
        <f t="shared" si="6"/>
        <v>#DIV/0!</v>
      </c>
      <c r="O22" s="37">
        <f t="shared" si="7"/>
        <v>1406.04</v>
      </c>
      <c r="P22" s="36" t="e">
        <f t="shared" si="8"/>
        <v>#DIV/0!</v>
      </c>
      <c r="Q22" s="37">
        <f t="shared" si="9"/>
        <v>1406.04</v>
      </c>
    </row>
    <row r="23" spans="1:17" ht="140.25" hidden="1" outlineLevel="7">
      <c r="A23" s="16" t="s">
        <v>22</v>
      </c>
      <c r="B23" s="19" t="s">
        <v>23</v>
      </c>
      <c r="C23" s="18"/>
      <c r="D23" s="18">
        <v>0</v>
      </c>
      <c r="E23" s="18">
        <v>0</v>
      </c>
      <c r="F23" s="18">
        <v>0</v>
      </c>
      <c r="G23" s="18">
        <v>1406.04</v>
      </c>
      <c r="H23" s="32">
        <f t="shared" si="1"/>
        <v>3.278539154121781E-4</v>
      </c>
      <c r="I23" s="32">
        <f t="shared" si="10"/>
        <v>2.2968408261278992E-3</v>
      </c>
      <c r="J23" s="36" t="e">
        <f t="shared" si="2"/>
        <v>#DIV/0!</v>
      </c>
      <c r="K23" s="37">
        <f t="shared" si="3"/>
        <v>1406.04</v>
      </c>
      <c r="L23" s="36" t="e">
        <f t="shared" si="4"/>
        <v>#DIV/0!</v>
      </c>
      <c r="M23" s="37">
        <f t="shared" si="5"/>
        <v>1406.04</v>
      </c>
      <c r="N23" s="36" t="e">
        <f t="shared" si="6"/>
        <v>#DIV/0!</v>
      </c>
      <c r="O23" s="37">
        <f t="shared" si="7"/>
        <v>1406.04</v>
      </c>
      <c r="P23" s="36" t="e">
        <f t="shared" si="8"/>
        <v>#DIV/0!</v>
      </c>
      <c r="Q23" s="37">
        <f t="shared" si="9"/>
        <v>1406.04</v>
      </c>
    </row>
    <row r="24" spans="1:17" ht="102" hidden="1" outlineLevel="3">
      <c r="A24" s="16" t="s">
        <v>24</v>
      </c>
      <c r="B24" s="19" t="s">
        <v>25</v>
      </c>
      <c r="C24" s="18"/>
      <c r="D24" s="18">
        <v>122000</v>
      </c>
      <c r="E24" s="18">
        <v>122000</v>
      </c>
      <c r="F24" s="18">
        <v>70000</v>
      </c>
      <c r="G24" s="18">
        <v>86460</v>
      </c>
      <c r="H24" s="32">
        <f t="shared" si="1"/>
        <v>2.0160343607960599E-2</v>
      </c>
      <c r="I24" s="32">
        <f t="shared" si="10"/>
        <v>0.14123699028976286</v>
      </c>
      <c r="J24" s="36" t="e">
        <f t="shared" si="2"/>
        <v>#DIV/0!</v>
      </c>
      <c r="K24" s="37">
        <f t="shared" si="3"/>
        <v>86460</v>
      </c>
      <c r="L24" s="36">
        <f t="shared" si="4"/>
        <v>70.868852459016395</v>
      </c>
      <c r="M24" s="37">
        <f t="shared" si="5"/>
        <v>-35540</v>
      </c>
      <c r="N24" s="36">
        <f t="shared" si="6"/>
        <v>70.868852459016395</v>
      </c>
      <c r="O24" s="37">
        <f t="shared" si="7"/>
        <v>-35540</v>
      </c>
      <c r="P24" s="36">
        <f t="shared" si="8"/>
        <v>123.51428571428571</v>
      </c>
      <c r="Q24" s="37">
        <f t="shared" si="9"/>
        <v>16460</v>
      </c>
    </row>
    <row r="25" spans="1:17" ht="140.25" hidden="1" outlineLevel="4">
      <c r="A25" s="16" t="s">
        <v>26</v>
      </c>
      <c r="B25" s="19" t="s">
        <v>27</v>
      </c>
      <c r="C25" s="18"/>
      <c r="D25" s="18">
        <v>122000</v>
      </c>
      <c r="E25" s="18">
        <v>122000</v>
      </c>
      <c r="F25" s="18">
        <v>70000</v>
      </c>
      <c r="G25" s="18">
        <v>86460</v>
      </c>
      <c r="H25" s="32">
        <f t="shared" si="1"/>
        <v>2.0160343607960599E-2</v>
      </c>
      <c r="I25" s="32">
        <f t="shared" si="10"/>
        <v>0.14123699028976286</v>
      </c>
      <c r="J25" s="36" t="e">
        <f t="shared" si="2"/>
        <v>#DIV/0!</v>
      </c>
      <c r="K25" s="37">
        <f t="shared" si="3"/>
        <v>86460</v>
      </c>
      <c r="L25" s="36">
        <f t="shared" si="4"/>
        <v>70.868852459016395</v>
      </c>
      <c r="M25" s="37">
        <f t="shared" si="5"/>
        <v>-35540</v>
      </c>
      <c r="N25" s="36">
        <f t="shared" si="6"/>
        <v>70.868852459016395</v>
      </c>
      <c r="O25" s="37">
        <f t="shared" si="7"/>
        <v>-35540</v>
      </c>
      <c r="P25" s="36">
        <f t="shared" si="8"/>
        <v>123.51428571428571</v>
      </c>
      <c r="Q25" s="37">
        <f t="shared" si="9"/>
        <v>16460</v>
      </c>
    </row>
    <row r="26" spans="1:17" ht="140.25" hidden="1" outlineLevel="7">
      <c r="A26" s="16" t="s">
        <v>26</v>
      </c>
      <c r="B26" s="19" t="s">
        <v>27</v>
      </c>
      <c r="C26" s="18"/>
      <c r="D26" s="18">
        <v>122000</v>
      </c>
      <c r="E26" s="18">
        <v>122000</v>
      </c>
      <c r="F26" s="18">
        <v>70000</v>
      </c>
      <c r="G26" s="18">
        <v>86460</v>
      </c>
      <c r="H26" s="32">
        <f t="shared" si="1"/>
        <v>2.0160343607960599E-2</v>
      </c>
      <c r="I26" s="32">
        <f t="shared" si="10"/>
        <v>0.14123699028976286</v>
      </c>
      <c r="J26" s="36" t="e">
        <f t="shared" si="2"/>
        <v>#DIV/0!</v>
      </c>
      <c r="K26" s="37">
        <f t="shared" si="3"/>
        <v>86460</v>
      </c>
      <c r="L26" s="36">
        <f t="shared" si="4"/>
        <v>70.868852459016395</v>
      </c>
      <c r="M26" s="37">
        <f t="shared" si="5"/>
        <v>-35540</v>
      </c>
      <c r="N26" s="36">
        <f t="shared" si="6"/>
        <v>70.868852459016395</v>
      </c>
      <c r="O26" s="37">
        <f t="shared" si="7"/>
        <v>-35540</v>
      </c>
      <c r="P26" s="36">
        <f t="shared" si="8"/>
        <v>123.51428571428571</v>
      </c>
      <c r="Q26" s="37">
        <f t="shared" si="9"/>
        <v>16460</v>
      </c>
    </row>
    <row r="27" spans="1:17" ht="178.5" hidden="1" outlineLevel="3">
      <c r="A27" s="16" t="s">
        <v>28</v>
      </c>
      <c r="B27" s="19" t="s">
        <v>29</v>
      </c>
      <c r="C27" s="18"/>
      <c r="D27" s="18">
        <v>234000</v>
      </c>
      <c r="E27" s="18">
        <v>234000</v>
      </c>
      <c r="F27" s="18">
        <v>175500</v>
      </c>
      <c r="G27" s="18">
        <v>0</v>
      </c>
      <c r="H27" s="32">
        <f t="shared" si="1"/>
        <v>0</v>
      </c>
      <c r="I27" s="32">
        <f t="shared" si="10"/>
        <v>0</v>
      </c>
      <c r="J27" s="36" t="e">
        <f t="shared" si="2"/>
        <v>#DIV/0!</v>
      </c>
      <c r="K27" s="37">
        <f t="shared" si="3"/>
        <v>0</v>
      </c>
      <c r="L27" s="36">
        <f t="shared" si="4"/>
        <v>0</v>
      </c>
      <c r="M27" s="37">
        <f t="shared" si="5"/>
        <v>-234000</v>
      </c>
      <c r="N27" s="36">
        <f t="shared" si="6"/>
        <v>0</v>
      </c>
      <c r="O27" s="37">
        <f t="shared" si="7"/>
        <v>-234000</v>
      </c>
      <c r="P27" s="36">
        <f t="shared" si="8"/>
        <v>0</v>
      </c>
      <c r="Q27" s="37">
        <f t="shared" si="9"/>
        <v>-175500</v>
      </c>
    </row>
    <row r="28" spans="1:17" ht="216.75" hidden="1" outlineLevel="4">
      <c r="A28" s="16" t="s">
        <v>30</v>
      </c>
      <c r="B28" s="19" t="s">
        <v>31</v>
      </c>
      <c r="C28" s="18"/>
      <c r="D28" s="18">
        <v>234000</v>
      </c>
      <c r="E28" s="18">
        <v>234000</v>
      </c>
      <c r="F28" s="18">
        <v>175500</v>
      </c>
      <c r="G28" s="18">
        <v>0</v>
      </c>
      <c r="H28" s="32">
        <f t="shared" si="1"/>
        <v>0</v>
      </c>
      <c r="I28" s="32">
        <f t="shared" si="10"/>
        <v>0</v>
      </c>
      <c r="J28" s="36" t="e">
        <f t="shared" si="2"/>
        <v>#DIV/0!</v>
      </c>
      <c r="K28" s="37">
        <f t="shared" si="3"/>
        <v>0</v>
      </c>
      <c r="L28" s="36">
        <f t="shared" si="4"/>
        <v>0</v>
      </c>
      <c r="M28" s="37">
        <f t="shared" si="5"/>
        <v>-234000</v>
      </c>
      <c r="N28" s="36">
        <f t="shared" si="6"/>
        <v>0</v>
      </c>
      <c r="O28" s="37">
        <f t="shared" si="7"/>
        <v>-234000</v>
      </c>
      <c r="P28" s="36">
        <f t="shared" si="8"/>
        <v>0</v>
      </c>
      <c r="Q28" s="37">
        <f t="shared" si="9"/>
        <v>-175500</v>
      </c>
    </row>
    <row r="29" spans="1:17" ht="216.75" hidden="1" outlineLevel="7">
      <c r="A29" s="16" t="s">
        <v>30</v>
      </c>
      <c r="B29" s="19" t="s">
        <v>31</v>
      </c>
      <c r="C29" s="18"/>
      <c r="D29" s="18">
        <v>234000</v>
      </c>
      <c r="E29" s="18">
        <v>234000</v>
      </c>
      <c r="F29" s="18">
        <v>175500</v>
      </c>
      <c r="G29" s="18">
        <v>0</v>
      </c>
      <c r="H29" s="32">
        <f t="shared" si="1"/>
        <v>0</v>
      </c>
      <c r="I29" s="32">
        <f t="shared" si="10"/>
        <v>0</v>
      </c>
      <c r="J29" s="36" t="e">
        <f t="shared" si="2"/>
        <v>#DIV/0!</v>
      </c>
      <c r="K29" s="37">
        <f t="shared" si="3"/>
        <v>0</v>
      </c>
      <c r="L29" s="36">
        <f t="shared" si="4"/>
        <v>0</v>
      </c>
      <c r="M29" s="37">
        <f t="shared" si="5"/>
        <v>-234000</v>
      </c>
      <c r="N29" s="36">
        <f t="shared" si="6"/>
        <v>0</v>
      </c>
      <c r="O29" s="37">
        <f t="shared" si="7"/>
        <v>-234000</v>
      </c>
      <c r="P29" s="36">
        <f t="shared" si="8"/>
        <v>0</v>
      </c>
      <c r="Q29" s="37">
        <f t="shared" si="9"/>
        <v>-175500</v>
      </c>
    </row>
    <row r="30" spans="1:17" ht="76.5" hidden="1" outlineLevel="3">
      <c r="A30" s="16" t="s">
        <v>32</v>
      </c>
      <c r="B30" s="17" t="s">
        <v>33</v>
      </c>
      <c r="C30" s="18"/>
      <c r="D30" s="18">
        <v>286000</v>
      </c>
      <c r="E30" s="18">
        <v>286000</v>
      </c>
      <c r="F30" s="18">
        <v>214500</v>
      </c>
      <c r="G30" s="18">
        <v>137182.5</v>
      </c>
      <c r="H30" s="32">
        <f t="shared" si="1"/>
        <v>3.1987581968529431E-2</v>
      </c>
      <c r="I30" s="32">
        <f t="shared" si="10"/>
        <v>0.22409488110600734</v>
      </c>
      <c r="J30" s="36" t="e">
        <f t="shared" si="2"/>
        <v>#DIV/0!</v>
      </c>
      <c r="K30" s="37">
        <f t="shared" si="3"/>
        <v>137182.5</v>
      </c>
      <c r="L30" s="36">
        <f t="shared" si="4"/>
        <v>47.965909090909093</v>
      </c>
      <c r="M30" s="37">
        <f t="shared" si="5"/>
        <v>-148817.5</v>
      </c>
      <c r="N30" s="36">
        <f t="shared" si="6"/>
        <v>47.965909090909093</v>
      </c>
      <c r="O30" s="37">
        <f t="shared" si="7"/>
        <v>-148817.5</v>
      </c>
      <c r="P30" s="36">
        <f t="shared" si="8"/>
        <v>63.954545454545453</v>
      </c>
      <c r="Q30" s="37">
        <f t="shared" si="9"/>
        <v>-77317.5</v>
      </c>
    </row>
    <row r="31" spans="1:17" ht="114.75" hidden="1" outlineLevel="4">
      <c r="A31" s="16" t="s">
        <v>34</v>
      </c>
      <c r="B31" s="19" t="s">
        <v>35</v>
      </c>
      <c r="C31" s="18"/>
      <c r="D31" s="18">
        <v>286000</v>
      </c>
      <c r="E31" s="18">
        <v>286000</v>
      </c>
      <c r="F31" s="18">
        <v>214500</v>
      </c>
      <c r="G31" s="18">
        <v>137182.5</v>
      </c>
      <c r="H31" s="32">
        <f t="shared" si="1"/>
        <v>3.1987581968529431E-2</v>
      </c>
      <c r="I31" s="32">
        <f t="shared" si="10"/>
        <v>0.22409488110600734</v>
      </c>
      <c r="J31" s="36" t="e">
        <f t="shared" si="2"/>
        <v>#DIV/0!</v>
      </c>
      <c r="K31" s="37">
        <f t="shared" si="3"/>
        <v>137182.5</v>
      </c>
      <c r="L31" s="36">
        <f t="shared" si="4"/>
        <v>47.965909090909093</v>
      </c>
      <c r="M31" s="37">
        <f t="shared" si="5"/>
        <v>-148817.5</v>
      </c>
      <c r="N31" s="36">
        <f t="shared" si="6"/>
        <v>47.965909090909093</v>
      </c>
      <c r="O31" s="37">
        <f t="shared" si="7"/>
        <v>-148817.5</v>
      </c>
      <c r="P31" s="36">
        <f t="shared" si="8"/>
        <v>63.954545454545453</v>
      </c>
      <c r="Q31" s="37">
        <f t="shared" si="9"/>
        <v>-77317.5</v>
      </c>
    </row>
    <row r="32" spans="1:17" ht="114.75" hidden="1" outlineLevel="7">
      <c r="A32" s="16" t="s">
        <v>34</v>
      </c>
      <c r="B32" s="19" t="s">
        <v>35</v>
      </c>
      <c r="C32" s="18"/>
      <c r="D32" s="18">
        <v>286000</v>
      </c>
      <c r="E32" s="18">
        <v>286000</v>
      </c>
      <c r="F32" s="18">
        <v>214500</v>
      </c>
      <c r="G32" s="18">
        <v>137182.5</v>
      </c>
      <c r="H32" s="32">
        <f t="shared" si="1"/>
        <v>3.1987581968529431E-2</v>
      </c>
      <c r="I32" s="32">
        <f t="shared" si="10"/>
        <v>0.22409488110600734</v>
      </c>
      <c r="J32" s="36" t="e">
        <f t="shared" si="2"/>
        <v>#DIV/0!</v>
      </c>
      <c r="K32" s="37">
        <f t="shared" si="3"/>
        <v>137182.5</v>
      </c>
      <c r="L32" s="36">
        <f t="shared" si="4"/>
        <v>47.965909090909093</v>
      </c>
      <c r="M32" s="37">
        <f t="shared" si="5"/>
        <v>-148817.5</v>
      </c>
      <c r="N32" s="36">
        <f t="shared" si="6"/>
        <v>47.965909090909093</v>
      </c>
      <c r="O32" s="37">
        <f t="shared" si="7"/>
        <v>-148817.5</v>
      </c>
      <c r="P32" s="36">
        <f t="shared" si="8"/>
        <v>63.954545454545453</v>
      </c>
      <c r="Q32" s="37">
        <f t="shared" si="9"/>
        <v>-77317.5</v>
      </c>
    </row>
    <row r="33" spans="1:17" ht="76.5" hidden="1" outlineLevel="3">
      <c r="A33" s="16" t="s">
        <v>36</v>
      </c>
      <c r="B33" s="17" t="s">
        <v>37</v>
      </c>
      <c r="C33" s="18"/>
      <c r="D33" s="18">
        <v>0</v>
      </c>
      <c r="E33" s="18">
        <v>0</v>
      </c>
      <c r="F33" s="18">
        <v>0</v>
      </c>
      <c r="G33" s="18">
        <v>-34914</v>
      </c>
      <c r="H33" s="32">
        <f t="shared" si="1"/>
        <v>-8.1410853195505017E-3</v>
      </c>
      <c r="I33" s="32">
        <f t="shared" si="10"/>
        <v>-5.703386859792714E-2</v>
      </c>
      <c r="J33" s="36" t="e">
        <f t="shared" si="2"/>
        <v>#DIV/0!</v>
      </c>
      <c r="K33" s="37">
        <f t="shared" si="3"/>
        <v>-34914</v>
      </c>
      <c r="L33" s="36" t="e">
        <f t="shared" si="4"/>
        <v>#DIV/0!</v>
      </c>
      <c r="M33" s="37">
        <f t="shared" si="5"/>
        <v>-34914</v>
      </c>
      <c r="N33" s="36" t="e">
        <f t="shared" si="6"/>
        <v>#DIV/0!</v>
      </c>
      <c r="O33" s="37">
        <f t="shared" si="7"/>
        <v>-34914</v>
      </c>
      <c r="P33" s="36" t="e">
        <f t="shared" si="8"/>
        <v>#DIV/0!</v>
      </c>
      <c r="Q33" s="37">
        <f t="shared" si="9"/>
        <v>-34914</v>
      </c>
    </row>
    <row r="34" spans="1:17" ht="114.75" hidden="1" outlineLevel="4">
      <c r="A34" s="16" t="s">
        <v>38</v>
      </c>
      <c r="B34" s="19" t="s">
        <v>39</v>
      </c>
      <c r="C34" s="18"/>
      <c r="D34" s="18">
        <v>0</v>
      </c>
      <c r="E34" s="18">
        <v>0</v>
      </c>
      <c r="F34" s="18">
        <v>0</v>
      </c>
      <c r="G34" s="18">
        <v>-34914</v>
      </c>
      <c r="H34" s="32">
        <f t="shared" si="1"/>
        <v>-8.1410853195505017E-3</v>
      </c>
      <c r="I34" s="32">
        <f t="shared" si="10"/>
        <v>-5.703386859792714E-2</v>
      </c>
      <c r="J34" s="36" t="e">
        <f t="shared" si="2"/>
        <v>#DIV/0!</v>
      </c>
      <c r="K34" s="37">
        <f t="shared" si="3"/>
        <v>-34914</v>
      </c>
      <c r="L34" s="36" t="e">
        <f t="shared" si="4"/>
        <v>#DIV/0!</v>
      </c>
      <c r="M34" s="37">
        <f t="shared" si="5"/>
        <v>-34914</v>
      </c>
      <c r="N34" s="36" t="e">
        <f t="shared" si="6"/>
        <v>#DIV/0!</v>
      </c>
      <c r="O34" s="37">
        <f t="shared" si="7"/>
        <v>-34914</v>
      </c>
      <c r="P34" s="36" t="e">
        <f t="shared" si="8"/>
        <v>#DIV/0!</v>
      </c>
      <c r="Q34" s="37">
        <f t="shared" si="9"/>
        <v>-34914</v>
      </c>
    </row>
    <row r="35" spans="1:17" ht="114.75" hidden="1" outlineLevel="7">
      <c r="A35" s="16" t="s">
        <v>38</v>
      </c>
      <c r="B35" s="19" t="s">
        <v>39</v>
      </c>
      <c r="C35" s="18"/>
      <c r="D35" s="18">
        <v>0</v>
      </c>
      <c r="E35" s="18">
        <v>0</v>
      </c>
      <c r="F35" s="18">
        <v>0</v>
      </c>
      <c r="G35" s="18">
        <v>-34914</v>
      </c>
      <c r="H35" s="32">
        <f t="shared" si="1"/>
        <v>-8.1410853195505017E-3</v>
      </c>
      <c r="I35" s="32">
        <f t="shared" si="10"/>
        <v>-5.703386859792714E-2</v>
      </c>
      <c r="J35" s="36" t="e">
        <f t="shared" si="2"/>
        <v>#DIV/0!</v>
      </c>
      <c r="K35" s="37">
        <f t="shared" si="3"/>
        <v>-34914</v>
      </c>
      <c r="L35" s="36" t="e">
        <f t="shared" si="4"/>
        <v>#DIV/0!</v>
      </c>
      <c r="M35" s="37">
        <f t="shared" si="5"/>
        <v>-34914</v>
      </c>
      <c r="N35" s="36" t="e">
        <f t="shared" si="6"/>
        <v>#DIV/0!</v>
      </c>
      <c r="O35" s="37">
        <f t="shared" si="7"/>
        <v>-34914</v>
      </c>
      <c r="P35" s="36" t="e">
        <f t="shared" si="8"/>
        <v>#DIV/0!</v>
      </c>
      <c r="Q35" s="37">
        <f t="shared" si="9"/>
        <v>-34914</v>
      </c>
    </row>
    <row r="36" spans="1:17" ht="38.25" outlineLevel="1" collapsed="1">
      <c r="A36" s="16" t="s">
        <v>40</v>
      </c>
      <c r="B36" s="17" t="s">
        <v>474</v>
      </c>
      <c r="C36" s="18">
        <v>8611236.8200000003</v>
      </c>
      <c r="D36" s="18">
        <v>11537500</v>
      </c>
      <c r="E36" s="18">
        <v>11537500</v>
      </c>
      <c r="F36" s="18">
        <v>8653125</v>
      </c>
      <c r="G36" s="18">
        <v>8260158.1500000004</v>
      </c>
      <c r="H36" s="32">
        <f t="shared" si="1"/>
        <v>1.9260655396726365</v>
      </c>
      <c r="I36" s="32">
        <f t="shared" si="10"/>
        <v>13.49340592671126</v>
      </c>
      <c r="J36" s="36">
        <f t="shared" si="2"/>
        <v>95.923016898285695</v>
      </c>
      <c r="K36" s="37">
        <f t="shared" si="3"/>
        <v>-351078.66999999993</v>
      </c>
      <c r="L36" s="36">
        <f t="shared" si="4"/>
        <v>71.594003466955584</v>
      </c>
      <c r="M36" s="37">
        <f t="shared" si="5"/>
        <v>-3277341.8499999996</v>
      </c>
      <c r="N36" s="36">
        <f t="shared" si="6"/>
        <v>71.594003466955584</v>
      </c>
      <c r="O36" s="37">
        <f t="shared" si="7"/>
        <v>-3277341.8499999996</v>
      </c>
      <c r="P36" s="36">
        <f t="shared" si="8"/>
        <v>95.458671289274108</v>
      </c>
      <c r="Q36" s="37">
        <f t="shared" si="9"/>
        <v>-392966.84999999963</v>
      </c>
    </row>
    <row r="37" spans="1:17" ht="38.25" hidden="1" outlineLevel="2">
      <c r="A37" s="16" t="s">
        <v>41</v>
      </c>
      <c r="B37" s="17" t="s">
        <v>42</v>
      </c>
      <c r="C37" s="18"/>
      <c r="D37" s="18">
        <v>11537500</v>
      </c>
      <c r="E37" s="18">
        <v>11537500</v>
      </c>
      <c r="F37" s="18">
        <v>8653125</v>
      </c>
      <c r="G37" s="18">
        <v>8260158.1500000004</v>
      </c>
      <c r="H37" s="32">
        <f t="shared" si="1"/>
        <v>1.9260655396726365</v>
      </c>
      <c r="I37" s="32">
        <f t="shared" si="10"/>
        <v>13.49340592671126</v>
      </c>
      <c r="J37" s="36" t="e">
        <f t="shared" si="2"/>
        <v>#DIV/0!</v>
      </c>
      <c r="K37" s="37">
        <f t="shared" si="3"/>
        <v>8260158.1500000004</v>
      </c>
      <c r="L37" s="36">
        <f t="shared" si="4"/>
        <v>71.594003466955584</v>
      </c>
      <c r="M37" s="37">
        <f t="shared" si="5"/>
        <v>-3277341.8499999996</v>
      </c>
      <c r="N37" s="36">
        <f t="shared" si="6"/>
        <v>71.594003466955584</v>
      </c>
      <c r="O37" s="37">
        <f t="shared" si="7"/>
        <v>-3277341.8499999996</v>
      </c>
      <c r="P37" s="36">
        <f t="shared" si="8"/>
        <v>95.458671289274108</v>
      </c>
      <c r="Q37" s="37">
        <f t="shared" si="9"/>
        <v>-392966.84999999963</v>
      </c>
    </row>
    <row r="38" spans="1:17" ht="76.5" hidden="1" outlineLevel="3">
      <c r="A38" s="16" t="s">
        <v>43</v>
      </c>
      <c r="B38" s="17" t="s">
        <v>44</v>
      </c>
      <c r="C38" s="18"/>
      <c r="D38" s="18">
        <v>5920000</v>
      </c>
      <c r="E38" s="18">
        <v>5920000</v>
      </c>
      <c r="F38" s="18">
        <v>4440000</v>
      </c>
      <c r="G38" s="18">
        <v>4286217.04</v>
      </c>
      <c r="H38" s="32">
        <f t="shared" si="1"/>
        <v>0.99944029961480207</v>
      </c>
      <c r="I38" s="32">
        <f t="shared" si="10"/>
        <v>7.0017626007205198</v>
      </c>
      <c r="J38" s="36" t="e">
        <f t="shared" si="2"/>
        <v>#DIV/0!</v>
      </c>
      <c r="K38" s="37">
        <f t="shared" si="3"/>
        <v>4286217.04</v>
      </c>
      <c r="L38" s="36">
        <f t="shared" si="4"/>
        <v>72.402314864864863</v>
      </c>
      <c r="M38" s="37">
        <f t="shared" si="5"/>
        <v>-1633782.96</v>
      </c>
      <c r="N38" s="36">
        <f t="shared" si="6"/>
        <v>72.402314864864863</v>
      </c>
      <c r="O38" s="37">
        <f t="shared" si="7"/>
        <v>-1633782.96</v>
      </c>
      <c r="P38" s="36">
        <f t="shared" si="8"/>
        <v>96.536419819819812</v>
      </c>
      <c r="Q38" s="37">
        <f t="shared" si="9"/>
        <v>-153782.95999999996</v>
      </c>
    </row>
    <row r="39" spans="1:17" ht="127.5" hidden="1" outlineLevel="4">
      <c r="A39" s="16" t="s">
        <v>45</v>
      </c>
      <c r="B39" s="19" t="s">
        <v>46</v>
      </c>
      <c r="C39" s="18"/>
      <c r="D39" s="18">
        <v>5920000</v>
      </c>
      <c r="E39" s="18">
        <v>5920000</v>
      </c>
      <c r="F39" s="18">
        <v>4440000</v>
      </c>
      <c r="G39" s="18">
        <v>4286217.04</v>
      </c>
      <c r="H39" s="32">
        <f t="shared" si="1"/>
        <v>0.99944029961480207</v>
      </c>
      <c r="I39" s="32">
        <f t="shared" si="10"/>
        <v>7.0017626007205198</v>
      </c>
      <c r="J39" s="36" t="e">
        <f t="shared" si="2"/>
        <v>#DIV/0!</v>
      </c>
      <c r="K39" s="37">
        <f t="shared" si="3"/>
        <v>4286217.04</v>
      </c>
      <c r="L39" s="36">
        <f t="shared" si="4"/>
        <v>72.402314864864863</v>
      </c>
      <c r="M39" s="37">
        <f t="shared" si="5"/>
        <v>-1633782.96</v>
      </c>
      <c r="N39" s="36">
        <f t="shared" si="6"/>
        <v>72.402314864864863</v>
      </c>
      <c r="O39" s="37">
        <f t="shared" si="7"/>
        <v>-1633782.96</v>
      </c>
      <c r="P39" s="36">
        <f t="shared" si="8"/>
        <v>96.536419819819812</v>
      </c>
      <c r="Q39" s="37">
        <f t="shared" si="9"/>
        <v>-153782.95999999996</v>
      </c>
    </row>
    <row r="40" spans="1:17" ht="127.5" hidden="1" outlineLevel="7">
      <c r="A40" s="16" t="s">
        <v>45</v>
      </c>
      <c r="B40" s="19" t="s">
        <v>46</v>
      </c>
      <c r="C40" s="18"/>
      <c r="D40" s="18">
        <v>5920000</v>
      </c>
      <c r="E40" s="18">
        <v>5920000</v>
      </c>
      <c r="F40" s="18">
        <v>4440000</v>
      </c>
      <c r="G40" s="18">
        <v>4286217.04</v>
      </c>
      <c r="H40" s="32">
        <f t="shared" si="1"/>
        <v>0.99944029961480207</v>
      </c>
      <c r="I40" s="32">
        <f t="shared" si="10"/>
        <v>7.0017626007205198</v>
      </c>
      <c r="J40" s="36" t="e">
        <f t="shared" si="2"/>
        <v>#DIV/0!</v>
      </c>
      <c r="K40" s="37">
        <f t="shared" si="3"/>
        <v>4286217.04</v>
      </c>
      <c r="L40" s="36">
        <f t="shared" si="4"/>
        <v>72.402314864864863</v>
      </c>
      <c r="M40" s="37">
        <f t="shared" si="5"/>
        <v>-1633782.96</v>
      </c>
      <c r="N40" s="36">
        <f t="shared" si="6"/>
        <v>72.402314864864863</v>
      </c>
      <c r="O40" s="37">
        <f t="shared" si="7"/>
        <v>-1633782.96</v>
      </c>
      <c r="P40" s="36">
        <f t="shared" si="8"/>
        <v>96.536419819819812</v>
      </c>
      <c r="Q40" s="37">
        <f t="shared" si="9"/>
        <v>-153782.95999999996</v>
      </c>
    </row>
    <row r="41" spans="1:17" ht="102" hidden="1" outlineLevel="3">
      <c r="A41" s="16" t="s">
        <v>47</v>
      </c>
      <c r="B41" s="19" t="s">
        <v>48</v>
      </c>
      <c r="C41" s="18"/>
      <c r="D41" s="18">
        <v>31500</v>
      </c>
      <c r="E41" s="18">
        <v>31500</v>
      </c>
      <c r="F41" s="18">
        <v>23625</v>
      </c>
      <c r="G41" s="18">
        <v>24494.47</v>
      </c>
      <c r="H41" s="32">
        <f t="shared" si="1"/>
        <v>5.7115074218700278E-3</v>
      </c>
      <c r="I41" s="32">
        <f t="shared" si="10"/>
        <v>4.0013014359737309E-2</v>
      </c>
      <c r="J41" s="36" t="e">
        <f t="shared" si="2"/>
        <v>#DIV/0!</v>
      </c>
      <c r="K41" s="37">
        <f t="shared" si="3"/>
        <v>24494.47</v>
      </c>
      <c r="L41" s="36">
        <f t="shared" si="4"/>
        <v>77.760222222222225</v>
      </c>
      <c r="M41" s="37">
        <f t="shared" si="5"/>
        <v>-7005.5299999999988</v>
      </c>
      <c r="N41" s="36">
        <f t="shared" si="6"/>
        <v>77.760222222222225</v>
      </c>
      <c r="O41" s="37">
        <f t="shared" si="7"/>
        <v>-7005.5299999999988</v>
      </c>
      <c r="P41" s="36">
        <f t="shared" si="8"/>
        <v>103.68029629629629</v>
      </c>
      <c r="Q41" s="37">
        <f t="shared" si="9"/>
        <v>869.47000000000116</v>
      </c>
    </row>
    <row r="42" spans="1:17" ht="153" hidden="1" outlineLevel="4">
      <c r="A42" s="16" t="s">
        <v>49</v>
      </c>
      <c r="B42" s="19" t="s">
        <v>50</v>
      </c>
      <c r="C42" s="18"/>
      <c r="D42" s="18">
        <v>31500</v>
      </c>
      <c r="E42" s="18">
        <v>31500</v>
      </c>
      <c r="F42" s="18">
        <v>23625</v>
      </c>
      <c r="G42" s="18">
        <v>24494.47</v>
      </c>
      <c r="H42" s="32">
        <f t="shared" si="1"/>
        <v>5.7115074218700278E-3</v>
      </c>
      <c r="I42" s="32">
        <f t="shared" si="10"/>
        <v>4.0013014359737309E-2</v>
      </c>
      <c r="J42" s="36" t="e">
        <f t="shared" si="2"/>
        <v>#DIV/0!</v>
      </c>
      <c r="K42" s="37">
        <f t="shared" si="3"/>
        <v>24494.47</v>
      </c>
      <c r="L42" s="36">
        <f t="shared" si="4"/>
        <v>77.760222222222225</v>
      </c>
      <c r="M42" s="37">
        <f t="shared" si="5"/>
        <v>-7005.5299999999988</v>
      </c>
      <c r="N42" s="36">
        <f t="shared" si="6"/>
        <v>77.760222222222225</v>
      </c>
      <c r="O42" s="37">
        <f t="shared" si="7"/>
        <v>-7005.5299999999988</v>
      </c>
      <c r="P42" s="36">
        <f t="shared" si="8"/>
        <v>103.68029629629629</v>
      </c>
      <c r="Q42" s="37">
        <f t="shared" si="9"/>
        <v>869.47000000000116</v>
      </c>
    </row>
    <row r="43" spans="1:17" ht="153" hidden="1" outlineLevel="7">
      <c r="A43" s="16" t="s">
        <v>49</v>
      </c>
      <c r="B43" s="19" t="s">
        <v>50</v>
      </c>
      <c r="C43" s="18"/>
      <c r="D43" s="18">
        <v>31500</v>
      </c>
      <c r="E43" s="18">
        <v>31500</v>
      </c>
      <c r="F43" s="18">
        <v>23625</v>
      </c>
      <c r="G43" s="18">
        <v>24494.47</v>
      </c>
      <c r="H43" s="32">
        <f t="shared" si="1"/>
        <v>5.7115074218700278E-3</v>
      </c>
      <c r="I43" s="32">
        <f t="shared" si="10"/>
        <v>4.0013014359737309E-2</v>
      </c>
      <c r="J43" s="36" t="e">
        <f t="shared" si="2"/>
        <v>#DIV/0!</v>
      </c>
      <c r="K43" s="37">
        <f t="shared" si="3"/>
        <v>24494.47</v>
      </c>
      <c r="L43" s="36">
        <f t="shared" si="4"/>
        <v>77.760222222222225</v>
      </c>
      <c r="M43" s="37">
        <f t="shared" si="5"/>
        <v>-7005.5299999999988</v>
      </c>
      <c r="N43" s="36">
        <f t="shared" si="6"/>
        <v>77.760222222222225</v>
      </c>
      <c r="O43" s="37">
        <f t="shared" si="7"/>
        <v>-7005.5299999999988</v>
      </c>
      <c r="P43" s="36">
        <f t="shared" si="8"/>
        <v>103.68029629629629</v>
      </c>
      <c r="Q43" s="37">
        <f t="shared" si="9"/>
        <v>869.47000000000116</v>
      </c>
    </row>
    <row r="44" spans="1:17" ht="76.5" hidden="1" outlineLevel="3">
      <c r="A44" s="16" t="s">
        <v>51</v>
      </c>
      <c r="B44" s="17" t="s">
        <v>52</v>
      </c>
      <c r="C44" s="18"/>
      <c r="D44" s="18">
        <v>6278600</v>
      </c>
      <c r="E44" s="18">
        <v>6278600</v>
      </c>
      <c r="F44" s="18">
        <v>4708950</v>
      </c>
      <c r="G44" s="18">
        <v>4502699.1500000004</v>
      </c>
      <c r="H44" s="32">
        <f t="shared" si="1"/>
        <v>1.0499185985111281</v>
      </c>
      <c r="I44" s="32">
        <f t="shared" si="10"/>
        <v>7.3553975957237281</v>
      </c>
      <c r="J44" s="36" t="e">
        <f t="shared" si="2"/>
        <v>#DIV/0!</v>
      </c>
      <c r="K44" s="37">
        <f t="shared" si="3"/>
        <v>4502699.1500000004</v>
      </c>
      <c r="L44" s="36">
        <f t="shared" si="4"/>
        <v>71.715018475456318</v>
      </c>
      <c r="M44" s="37">
        <f t="shared" si="5"/>
        <v>-1775900.8499999996</v>
      </c>
      <c r="N44" s="36">
        <f t="shared" si="6"/>
        <v>71.715018475456318</v>
      </c>
      <c r="O44" s="37">
        <f t="shared" si="7"/>
        <v>-1775900.8499999996</v>
      </c>
      <c r="P44" s="36">
        <f t="shared" si="8"/>
        <v>95.620024633941753</v>
      </c>
      <c r="Q44" s="37">
        <f t="shared" si="9"/>
        <v>-206250.84999999963</v>
      </c>
    </row>
    <row r="45" spans="1:17" ht="127.5" hidden="1" outlineLevel="4">
      <c r="A45" s="16" t="s">
        <v>53</v>
      </c>
      <c r="B45" s="19" t="s">
        <v>54</v>
      </c>
      <c r="C45" s="18"/>
      <c r="D45" s="18">
        <v>6278600</v>
      </c>
      <c r="E45" s="18">
        <v>6278600</v>
      </c>
      <c r="F45" s="18">
        <v>4708950</v>
      </c>
      <c r="G45" s="18">
        <v>4502699.1500000004</v>
      </c>
      <c r="H45" s="32">
        <f t="shared" si="1"/>
        <v>1.0499185985111281</v>
      </c>
      <c r="I45" s="32">
        <f t="shared" si="10"/>
        <v>7.3553975957237281</v>
      </c>
      <c r="J45" s="36" t="e">
        <f t="shared" si="2"/>
        <v>#DIV/0!</v>
      </c>
      <c r="K45" s="37">
        <f t="shared" si="3"/>
        <v>4502699.1500000004</v>
      </c>
      <c r="L45" s="36">
        <f t="shared" si="4"/>
        <v>71.715018475456318</v>
      </c>
      <c r="M45" s="37">
        <f t="shared" si="5"/>
        <v>-1775900.8499999996</v>
      </c>
      <c r="N45" s="36">
        <f t="shared" si="6"/>
        <v>71.715018475456318</v>
      </c>
      <c r="O45" s="37">
        <f t="shared" si="7"/>
        <v>-1775900.8499999996</v>
      </c>
      <c r="P45" s="36">
        <f t="shared" si="8"/>
        <v>95.620024633941753</v>
      </c>
      <c r="Q45" s="37">
        <f t="shared" si="9"/>
        <v>-206250.84999999963</v>
      </c>
    </row>
    <row r="46" spans="1:17" ht="127.5" hidden="1" outlineLevel="7">
      <c r="A46" s="16" t="s">
        <v>53</v>
      </c>
      <c r="B46" s="19" t="s">
        <v>54</v>
      </c>
      <c r="C46" s="18"/>
      <c r="D46" s="18">
        <v>6278600</v>
      </c>
      <c r="E46" s="18">
        <v>6278600</v>
      </c>
      <c r="F46" s="18">
        <v>4708950</v>
      </c>
      <c r="G46" s="18">
        <v>4502699.1500000004</v>
      </c>
      <c r="H46" s="32">
        <f t="shared" si="1"/>
        <v>1.0499185985111281</v>
      </c>
      <c r="I46" s="32">
        <f t="shared" si="10"/>
        <v>7.3553975957237281</v>
      </c>
      <c r="J46" s="36" t="e">
        <f t="shared" si="2"/>
        <v>#DIV/0!</v>
      </c>
      <c r="K46" s="37">
        <f t="shared" si="3"/>
        <v>4502699.1500000004</v>
      </c>
      <c r="L46" s="36">
        <f t="shared" si="4"/>
        <v>71.715018475456318</v>
      </c>
      <c r="M46" s="37">
        <f t="shared" si="5"/>
        <v>-1775900.8499999996</v>
      </c>
      <c r="N46" s="36">
        <f t="shared" si="6"/>
        <v>71.715018475456318</v>
      </c>
      <c r="O46" s="37">
        <f t="shared" si="7"/>
        <v>-1775900.8499999996</v>
      </c>
      <c r="P46" s="36">
        <f t="shared" si="8"/>
        <v>95.620024633941753</v>
      </c>
      <c r="Q46" s="37">
        <f t="shared" si="9"/>
        <v>-206250.84999999963</v>
      </c>
    </row>
    <row r="47" spans="1:17" ht="76.5" hidden="1" outlineLevel="3">
      <c r="A47" s="16" t="s">
        <v>55</v>
      </c>
      <c r="B47" s="17" t="s">
        <v>56</v>
      </c>
      <c r="C47" s="18"/>
      <c r="D47" s="18">
        <v>-692600</v>
      </c>
      <c r="E47" s="18">
        <v>-692600</v>
      </c>
      <c r="F47" s="18">
        <v>-519450</v>
      </c>
      <c r="G47" s="18">
        <v>-553252.51</v>
      </c>
      <c r="H47" s="32">
        <f t="shared" si="1"/>
        <v>-0.12900486587516374</v>
      </c>
      <c r="I47" s="32">
        <f t="shared" si="10"/>
        <v>-0.90376728409272411</v>
      </c>
      <c r="J47" s="36" t="e">
        <f t="shared" si="2"/>
        <v>#DIV/0!</v>
      </c>
      <c r="K47" s="37">
        <f t="shared" si="3"/>
        <v>-553252.51</v>
      </c>
      <c r="L47" s="36">
        <f t="shared" si="4"/>
        <v>79.880524112041584</v>
      </c>
      <c r="M47" s="37">
        <f t="shared" si="5"/>
        <v>139347.49</v>
      </c>
      <c r="N47" s="36">
        <f t="shared" si="6"/>
        <v>79.880524112041584</v>
      </c>
      <c r="O47" s="37">
        <f t="shared" si="7"/>
        <v>139347.49</v>
      </c>
      <c r="P47" s="36">
        <f t="shared" si="8"/>
        <v>106.50736548272211</v>
      </c>
      <c r="Q47" s="37">
        <f t="shared" si="9"/>
        <v>-33802.510000000009</v>
      </c>
    </row>
    <row r="48" spans="1:17" ht="127.5" hidden="1" outlineLevel="4">
      <c r="A48" s="16" t="s">
        <v>57</v>
      </c>
      <c r="B48" s="19" t="s">
        <v>58</v>
      </c>
      <c r="C48" s="18"/>
      <c r="D48" s="18">
        <v>-692600</v>
      </c>
      <c r="E48" s="18">
        <v>-692600</v>
      </c>
      <c r="F48" s="18">
        <v>-519450</v>
      </c>
      <c r="G48" s="18">
        <v>-553252.51</v>
      </c>
      <c r="H48" s="32">
        <f t="shared" si="1"/>
        <v>-0.12900486587516374</v>
      </c>
      <c r="I48" s="32">
        <f t="shared" si="10"/>
        <v>-0.90376728409272411</v>
      </c>
      <c r="J48" s="36" t="e">
        <f t="shared" si="2"/>
        <v>#DIV/0!</v>
      </c>
      <c r="K48" s="37">
        <f t="shared" si="3"/>
        <v>-553252.51</v>
      </c>
      <c r="L48" s="36">
        <f t="shared" si="4"/>
        <v>79.880524112041584</v>
      </c>
      <c r="M48" s="37">
        <f t="shared" si="5"/>
        <v>139347.49</v>
      </c>
      <c r="N48" s="36">
        <f t="shared" si="6"/>
        <v>79.880524112041584</v>
      </c>
      <c r="O48" s="37">
        <f t="shared" si="7"/>
        <v>139347.49</v>
      </c>
      <c r="P48" s="36">
        <f t="shared" si="8"/>
        <v>106.50736548272211</v>
      </c>
      <c r="Q48" s="37">
        <f t="shared" si="9"/>
        <v>-33802.510000000009</v>
      </c>
    </row>
    <row r="49" spans="1:17" ht="127.5" hidden="1" outlineLevel="7">
      <c r="A49" s="16" t="s">
        <v>57</v>
      </c>
      <c r="B49" s="19" t="s">
        <v>58</v>
      </c>
      <c r="C49" s="18"/>
      <c r="D49" s="18">
        <v>-692600</v>
      </c>
      <c r="E49" s="18">
        <v>-692600</v>
      </c>
      <c r="F49" s="18">
        <v>-519450</v>
      </c>
      <c r="G49" s="18">
        <v>-553252.51</v>
      </c>
      <c r="H49" s="32">
        <f t="shared" si="1"/>
        <v>-0.12900486587516374</v>
      </c>
      <c r="I49" s="32">
        <f t="shared" si="10"/>
        <v>-0.90376728409272411</v>
      </c>
      <c r="J49" s="36" t="e">
        <f t="shared" si="2"/>
        <v>#DIV/0!</v>
      </c>
      <c r="K49" s="37">
        <f t="shared" si="3"/>
        <v>-553252.51</v>
      </c>
      <c r="L49" s="36">
        <f t="shared" si="4"/>
        <v>79.880524112041584</v>
      </c>
      <c r="M49" s="37">
        <f t="shared" si="5"/>
        <v>139347.49</v>
      </c>
      <c r="N49" s="36">
        <f t="shared" si="6"/>
        <v>79.880524112041584</v>
      </c>
      <c r="O49" s="37">
        <f t="shared" si="7"/>
        <v>139347.49</v>
      </c>
      <c r="P49" s="36">
        <f t="shared" si="8"/>
        <v>106.50736548272211</v>
      </c>
      <c r="Q49" s="37">
        <f t="shared" si="9"/>
        <v>-33802.510000000009</v>
      </c>
    </row>
    <row r="50" spans="1:17" outlineLevel="1">
      <c r="A50" s="16" t="s">
        <v>59</v>
      </c>
      <c r="B50" s="17" t="s">
        <v>60</v>
      </c>
      <c r="C50" s="18">
        <f>C51+C63+C67+C62</f>
        <v>1034919.3499999999</v>
      </c>
      <c r="D50" s="18">
        <f t="shared" ref="D50:G50" si="12">D51+D63+D67+D62</f>
        <v>2379300</v>
      </c>
      <c r="E50" s="18">
        <f t="shared" si="12"/>
        <v>2379300</v>
      </c>
      <c r="F50" s="18">
        <f t="shared" si="12"/>
        <v>2222265</v>
      </c>
      <c r="G50" s="18">
        <f t="shared" si="12"/>
        <v>2016070.6300000001</v>
      </c>
      <c r="H50" s="32">
        <f t="shared" si="1"/>
        <v>0.47009804116027759</v>
      </c>
      <c r="I50" s="32">
        <f t="shared" si="10"/>
        <v>3.2933581771083289</v>
      </c>
      <c r="J50" s="36">
        <f t="shared" si="2"/>
        <v>194.80461255265934</v>
      </c>
      <c r="K50" s="37">
        <f t="shared" si="3"/>
        <v>981151.28000000026</v>
      </c>
      <c r="L50" s="36">
        <f t="shared" si="4"/>
        <v>84.733771697558112</v>
      </c>
      <c r="M50" s="37">
        <f t="shared" si="5"/>
        <v>-363229.36999999988</v>
      </c>
      <c r="N50" s="36">
        <f t="shared" si="6"/>
        <v>84.733771697558112</v>
      </c>
      <c r="O50" s="37">
        <f t="shared" si="7"/>
        <v>-363229.36999999988</v>
      </c>
      <c r="P50" s="36">
        <f t="shared" si="8"/>
        <v>90.721431962434735</v>
      </c>
      <c r="Q50" s="37">
        <f t="shared" si="9"/>
        <v>-206194.36999999988</v>
      </c>
    </row>
    <row r="51" spans="1:17" ht="25.5" outlineLevel="2" collapsed="1">
      <c r="A51" s="16" t="s">
        <v>61</v>
      </c>
      <c r="B51" s="17" t="s">
        <v>62</v>
      </c>
      <c r="C51" s="18">
        <v>617695.21</v>
      </c>
      <c r="D51" s="18">
        <v>763000</v>
      </c>
      <c r="E51" s="18">
        <v>763000</v>
      </c>
      <c r="F51" s="18">
        <v>698865</v>
      </c>
      <c r="G51" s="18">
        <v>756357.06</v>
      </c>
      <c r="H51" s="32">
        <f t="shared" si="1"/>
        <v>0.17636384709584632</v>
      </c>
      <c r="I51" s="32">
        <f t="shared" si="10"/>
        <v>1.2355493261486652</v>
      </c>
      <c r="J51" s="36">
        <f t="shared" si="2"/>
        <v>122.44826376426006</v>
      </c>
      <c r="K51" s="37">
        <f t="shared" si="3"/>
        <v>138661.85000000009</v>
      </c>
      <c r="L51" s="36">
        <f t="shared" si="4"/>
        <v>99.129365661861073</v>
      </c>
      <c r="M51" s="37">
        <f t="shared" si="5"/>
        <v>-6642.9399999999441</v>
      </c>
      <c r="N51" s="36">
        <f t="shared" si="6"/>
        <v>99.129365661861073</v>
      </c>
      <c r="O51" s="37">
        <f t="shared" si="7"/>
        <v>-6642.9399999999441</v>
      </c>
      <c r="P51" s="36">
        <f t="shared" si="8"/>
        <v>108.22649009465349</v>
      </c>
      <c r="Q51" s="37">
        <f t="shared" si="9"/>
        <v>57492.060000000056</v>
      </c>
    </row>
    <row r="52" spans="1:17" ht="38.25" hidden="1" outlineLevel="3">
      <c r="A52" s="16" t="s">
        <v>63</v>
      </c>
      <c r="B52" s="17" t="s">
        <v>64</v>
      </c>
      <c r="C52" s="18"/>
      <c r="D52" s="18">
        <v>538000</v>
      </c>
      <c r="E52" s="18">
        <v>538000</v>
      </c>
      <c r="F52" s="18">
        <v>519715</v>
      </c>
      <c r="G52" s="18">
        <v>571664.91</v>
      </c>
      <c r="H52" s="32">
        <f t="shared" si="1"/>
        <v>0.13329818429578846</v>
      </c>
      <c r="I52" s="32">
        <f t="shared" si="10"/>
        <v>0.93384491490479027</v>
      </c>
      <c r="J52" s="36" t="e">
        <f t="shared" si="2"/>
        <v>#DIV/0!</v>
      </c>
      <c r="K52" s="37">
        <f t="shared" si="3"/>
        <v>571664.91</v>
      </c>
      <c r="L52" s="36">
        <f t="shared" si="4"/>
        <v>106.25741821561338</v>
      </c>
      <c r="M52" s="37">
        <f t="shared" si="5"/>
        <v>33664.910000000033</v>
      </c>
      <c r="N52" s="36">
        <f t="shared" si="6"/>
        <v>106.25741821561338</v>
      </c>
      <c r="O52" s="37">
        <f t="shared" si="7"/>
        <v>33664.910000000033</v>
      </c>
      <c r="P52" s="36">
        <f t="shared" si="8"/>
        <v>109.99584580010197</v>
      </c>
      <c r="Q52" s="37">
        <f t="shared" si="9"/>
        <v>51949.910000000033</v>
      </c>
    </row>
    <row r="53" spans="1:17" ht="38.25" hidden="1" outlineLevel="4">
      <c r="A53" s="16" t="s">
        <v>65</v>
      </c>
      <c r="B53" s="17" t="s">
        <v>64</v>
      </c>
      <c r="C53" s="18"/>
      <c r="D53" s="18">
        <v>538000</v>
      </c>
      <c r="E53" s="18">
        <v>538000</v>
      </c>
      <c r="F53" s="18">
        <v>519715</v>
      </c>
      <c r="G53" s="18">
        <v>571664.91</v>
      </c>
      <c r="H53" s="32">
        <f t="shared" si="1"/>
        <v>0.13329818429578846</v>
      </c>
      <c r="I53" s="32">
        <f t="shared" si="10"/>
        <v>0.93384491490479027</v>
      </c>
      <c r="J53" s="36" t="e">
        <f t="shared" si="2"/>
        <v>#DIV/0!</v>
      </c>
      <c r="K53" s="37">
        <f t="shared" si="3"/>
        <v>571664.91</v>
      </c>
      <c r="L53" s="36">
        <f t="shared" si="4"/>
        <v>106.25741821561338</v>
      </c>
      <c r="M53" s="37">
        <f t="shared" si="5"/>
        <v>33664.910000000033</v>
      </c>
      <c r="N53" s="36">
        <f t="shared" si="6"/>
        <v>106.25741821561338</v>
      </c>
      <c r="O53" s="37">
        <f t="shared" si="7"/>
        <v>33664.910000000033</v>
      </c>
      <c r="P53" s="36">
        <f t="shared" si="8"/>
        <v>109.99584580010197</v>
      </c>
      <c r="Q53" s="37">
        <f t="shared" si="9"/>
        <v>51949.910000000033</v>
      </c>
    </row>
    <row r="54" spans="1:17" ht="76.5" hidden="1" outlineLevel="5">
      <c r="A54" s="16" t="s">
        <v>66</v>
      </c>
      <c r="B54" s="17" t="s">
        <v>67</v>
      </c>
      <c r="C54" s="18"/>
      <c r="D54" s="18">
        <v>538000</v>
      </c>
      <c r="E54" s="18">
        <v>538000</v>
      </c>
      <c r="F54" s="18">
        <v>519715</v>
      </c>
      <c r="G54" s="18">
        <v>571629.91</v>
      </c>
      <c r="H54" s="32">
        <f t="shared" si="1"/>
        <v>0.13329002315738597</v>
      </c>
      <c r="I54" s="32">
        <f t="shared" si="10"/>
        <v>0.9337877405506364</v>
      </c>
      <c r="J54" s="36" t="e">
        <f t="shared" si="2"/>
        <v>#DIV/0!</v>
      </c>
      <c r="K54" s="37">
        <f t="shared" si="3"/>
        <v>571629.91</v>
      </c>
      <c r="L54" s="36">
        <f t="shared" si="4"/>
        <v>106.2509126394052</v>
      </c>
      <c r="M54" s="37">
        <f t="shared" si="5"/>
        <v>33629.910000000033</v>
      </c>
      <c r="N54" s="36">
        <f t="shared" si="6"/>
        <v>106.2509126394052</v>
      </c>
      <c r="O54" s="37">
        <f t="shared" si="7"/>
        <v>33629.910000000033</v>
      </c>
      <c r="P54" s="36">
        <f t="shared" si="8"/>
        <v>109.98911133986897</v>
      </c>
      <c r="Q54" s="37">
        <f t="shared" si="9"/>
        <v>51914.910000000033</v>
      </c>
    </row>
    <row r="55" spans="1:17" ht="76.5" hidden="1" outlineLevel="7">
      <c r="A55" s="16" t="s">
        <v>66</v>
      </c>
      <c r="B55" s="17" t="s">
        <v>67</v>
      </c>
      <c r="C55" s="18"/>
      <c r="D55" s="18">
        <v>538000</v>
      </c>
      <c r="E55" s="18">
        <v>538000</v>
      </c>
      <c r="F55" s="18">
        <v>519715</v>
      </c>
      <c r="G55" s="18">
        <v>571629.91</v>
      </c>
      <c r="H55" s="32">
        <f t="shared" si="1"/>
        <v>0.13329002315738597</v>
      </c>
      <c r="I55" s="32">
        <f t="shared" si="10"/>
        <v>0.9337877405506364</v>
      </c>
      <c r="J55" s="36" t="e">
        <f t="shared" si="2"/>
        <v>#DIV/0!</v>
      </c>
      <c r="K55" s="37">
        <f t="shared" si="3"/>
        <v>571629.91</v>
      </c>
      <c r="L55" s="36">
        <f t="shared" si="4"/>
        <v>106.2509126394052</v>
      </c>
      <c r="M55" s="37">
        <f t="shared" si="5"/>
        <v>33629.910000000033</v>
      </c>
      <c r="N55" s="36">
        <f t="shared" si="6"/>
        <v>106.2509126394052</v>
      </c>
      <c r="O55" s="37">
        <f t="shared" si="7"/>
        <v>33629.910000000033</v>
      </c>
      <c r="P55" s="36">
        <f t="shared" si="8"/>
        <v>109.98911133986897</v>
      </c>
      <c r="Q55" s="37">
        <f t="shared" si="9"/>
        <v>51914.910000000033</v>
      </c>
    </row>
    <row r="56" spans="1:17" ht="76.5" hidden="1" outlineLevel="5">
      <c r="A56" s="16" t="s">
        <v>68</v>
      </c>
      <c r="B56" s="17" t="s">
        <v>69</v>
      </c>
      <c r="C56" s="18"/>
      <c r="D56" s="18">
        <v>0</v>
      </c>
      <c r="E56" s="18">
        <v>0</v>
      </c>
      <c r="F56" s="18">
        <v>0</v>
      </c>
      <c r="G56" s="18">
        <v>35</v>
      </c>
      <c r="H56" s="32">
        <f t="shared" si="1"/>
        <v>8.1611384024823157E-6</v>
      </c>
      <c r="I56" s="32">
        <f t="shared" si="10"/>
        <v>5.7174354153848031E-5</v>
      </c>
      <c r="J56" s="36" t="e">
        <f t="shared" si="2"/>
        <v>#DIV/0!</v>
      </c>
      <c r="K56" s="37">
        <f t="shared" si="3"/>
        <v>35</v>
      </c>
      <c r="L56" s="36" t="e">
        <f t="shared" si="4"/>
        <v>#DIV/0!</v>
      </c>
      <c r="M56" s="37">
        <f t="shared" si="5"/>
        <v>35</v>
      </c>
      <c r="N56" s="36" t="e">
        <f t="shared" si="6"/>
        <v>#DIV/0!</v>
      </c>
      <c r="O56" s="37">
        <f t="shared" si="7"/>
        <v>35</v>
      </c>
      <c r="P56" s="36" t="e">
        <f t="shared" si="8"/>
        <v>#DIV/0!</v>
      </c>
      <c r="Q56" s="37">
        <f t="shared" si="9"/>
        <v>35</v>
      </c>
    </row>
    <row r="57" spans="1:17" ht="76.5" hidden="1" outlineLevel="7">
      <c r="A57" s="16" t="s">
        <v>68</v>
      </c>
      <c r="B57" s="17" t="s">
        <v>69</v>
      </c>
      <c r="C57" s="18"/>
      <c r="D57" s="18">
        <v>0</v>
      </c>
      <c r="E57" s="18">
        <v>0</v>
      </c>
      <c r="F57" s="18">
        <v>0</v>
      </c>
      <c r="G57" s="18">
        <v>35</v>
      </c>
      <c r="H57" s="32">
        <f t="shared" si="1"/>
        <v>8.1611384024823157E-6</v>
      </c>
      <c r="I57" s="32">
        <f t="shared" si="10"/>
        <v>5.7174354153848031E-5</v>
      </c>
      <c r="J57" s="36" t="e">
        <f t="shared" si="2"/>
        <v>#DIV/0!</v>
      </c>
      <c r="K57" s="37">
        <f t="shared" si="3"/>
        <v>35</v>
      </c>
      <c r="L57" s="36" t="e">
        <f t="shared" si="4"/>
        <v>#DIV/0!</v>
      </c>
      <c r="M57" s="37">
        <f t="shared" si="5"/>
        <v>35</v>
      </c>
      <c r="N57" s="36" t="e">
        <f t="shared" si="6"/>
        <v>#DIV/0!</v>
      </c>
      <c r="O57" s="37">
        <f t="shared" si="7"/>
        <v>35</v>
      </c>
      <c r="P57" s="36" t="e">
        <f t="shared" si="8"/>
        <v>#DIV/0!</v>
      </c>
      <c r="Q57" s="37">
        <f t="shared" si="9"/>
        <v>35</v>
      </c>
    </row>
    <row r="58" spans="1:17" ht="51" hidden="1" outlineLevel="3">
      <c r="A58" s="16" t="s">
        <v>70</v>
      </c>
      <c r="B58" s="17" t="s">
        <v>71</v>
      </c>
      <c r="C58" s="18"/>
      <c r="D58" s="18">
        <v>225000</v>
      </c>
      <c r="E58" s="18">
        <v>225000</v>
      </c>
      <c r="F58" s="18">
        <v>179150</v>
      </c>
      <c r="G58" s="18">
        <v>184692.15</v>
      </c>
      <c r="H58" s="32">
        <f t="shared" si="1"/>
        <v>4.306566280005783E-2</v>
      </c>
      <c r="I58" s="32">
        <f t="shared" si="10"/>
        <v>0.30170441124387493</v>
      </c>
      <c r="J58" s="36" t="e">
        <f t="shared" si="2"/>
        <v>#DIV/0!</v>
      </c>
      <c r="K58" s="37">
        <f t="shared" si="3"/>
        <v>184692.15</v>
      </c>
      <c r="L58" s="36">
        <f t="shared" si="4"/>
        <v>82.085399999999993</v>
      </c>
      <c r="M58" s="37">
        <f t="shared" si="5"/>
        <v>-40307.850000000006</v>
      </c>
      <c r="N58" s="36">
        <f t="shared" si="6"/>
        <v>82.085399999999993</v>
      </c>
      <c r="O58" s="37">
        <f t="shared" si="7"/>
        <v>-40307.850000000006</v>
      </c>
      <c r="P58" s="36">
        <f t="shared" si="8"/>
        <v>103.09358079821378</v>
      </c>
      <c r="Q58" s="37">
        <f t="shared" si="9"/>
        <v>5542.1499999999942</v>
      </c>
    </row>
    <row r="59" spans="1:17" ht="76.5" hidden="1" outlineLevel="4">
      <c r="A59" s="16" t="s">
        <v>72</v>
      </c>
      <c r="B59" s="17" t="s">
        <v>73</v>
      </c>
      <c r="C59" s="18"/>
      <c r="D59" s="18">
        <v>225000</v>
      </c>
      <c r="E59" s="18">
        <v>225000</v>
      </c>
      <c r="F59" s="18">
        <v>179150</v>
      </c>
      <c r="G59" s="18">
        <v>184692.15</v>
      </c>
      <c r="H59" s="32">
        <f t="shared" si="1"/>
        <v>4.306566280005783E-2</v>
      </c>
      <c r="I59" s="32">
        <f t="shared" si="10"/>
        <v>0.30170441124387493</v>
      </c>
      <c r="J59" s="36" t="e">
        <f t="shared" si="2"/>
        <v>#DIV/0!</v>
      </c>
      <c r="K59" s="37">
        <f t="shared" si="3"/>
        <v>184692.15</v>
      </c>
      <c r="L59" s="36">
        <f t="shared" si="4"/>
        <v>82.085399999999993</v>
      </c>
      <c r="M59" s="37">
        <f t="shared" si="5"/>
        <v>-40307.850000000006</v>
      </c>
      <c r="N59" s="36">
        <f t="shared" si="6"/>
        <v>82.085399999999993</v>
      </c>
      <c r="O59" s="37">
        <f t="shared" si="7"/>
        <v>-40307.850000000006</v>
      </c>
      <c r="P59" s="36">
        <f t="shared" si="8"/>
        <v>103.09358079821378</v>
      </c>
      <c r="Q59" s="37">
        <f t="shared" si="9"/>
        <v>5542.1499999999942</v>
      </c>
    </row>
    <row r="60" spans="1:17" ht="114.75" hidden="1" outlineLevel="5">
      <c r="A60" s="16" t="s">
        <v>74</v>
      </c>
      <c r="B60" s="19" t="s">
        <v>75</v>
      </c>
      <c r="C60" s="18"/>
      <c r="D60" s="18">
        <v>225000</v>
      </c>
      <c r="E60" s="18">
        <v>225000</v>
      </c>
      <c r="F60" s="18">
        <v>179150</v>
      </c>
      <c r="G60" s="18">
        <v>184692.15</v>
      </c>
      <c r="H60" s="32">
        <f t="shared" si="1"/>
        <v>4.306566280005783E-2</v>
      </c>
      <c r="I60" s="32">
        <f t="shared" si="10"/>
        <v>0.30170441124387493</v>
      </c>
      <c r="J60" s="36" t="e">
        <f t="shared" si="2"/>
        <v>#DIV/0!</v>
      </c>
      <c r="K60" s="37">
        <f t="shared" si="3"/>
        <v>184692.15</v>
      </c>
      <c r="L60" s="36">
        <f t="shared" si="4"/>
        <v>82.085399999999993</v>
      </c>
      <c r="M60" s="37">
        <f t="shared" si="5"/>
        <v>-40307.850000000006</v>
      </c>
      <c r="N60" s="36">
        <f t="shared" si="6"/>
        <v>82.085399999999993</v>
      </c>
      <c r="O60" s="37">
        <f t="shared" si="7"/>
        <v>-40307.850000000006</v>
      </c>
      <c r="P60" s="36">
        <f t="shared" si="8"/>
        <v>103.09358079821378</v>
      </c>
      <c r="Q60" s="37">
        <f t="shared" si="9"/>
        <v>5542.1499999999942</v>
      </c>
    </row>
    <row r="61" spans="1:17" ht="114.75" hidden="1" outlineLevel="7">
      <c r="A61" s="16" t="s">
        <v>74</v>
      </c>
      <c r="B61" s="19" t="s">
        <v>75</v>
      </c>
      <c r="C61" s="18"/>
      <c r="D61" s="18">
        <v>225000</v>
      </c>
      <c r="E61" s="18">
        <v>225000</v>
      </c>
      <c r="F61" s="18">
        <v>179150</v>
      </c>
      <c r="G61" s="18">
        <v>184692.15</v>
      </c>
      <c r="H61" s="32">
        <f t="shared" si="1"/>
        <v>4.306566280005783E-2</v>
      </c>
      <c r="I61" s="32">
        <f t="shared" si="10"/>
        <v>0.30170441124387493</v>
      </c>
      <c r="J61" s="36" t="e">
        <f t="shared" si="2"/>
        <v>#DIV/0!</v>
      </c>
      <c r="K61" s="37">
        <f t="shared" si="3"/>
        <v>184692.15</v>
      </c>
      <c r="L61" s="36">
        <f t="shared" si="4"/>
        <v>82.085399999999993</v>
      </c>
      <c r="M61" s="37">
        <f t="shared" si="5"/>
        <v>-40307.850000000006</v>
      </c>
      <c r="N61" s="36">
        <f t="shared" si="6"/>
        <v>82.085399999999993</v>
      </c>
      <c r="O61" s="37">
        <f t="shared" si="7"/>
        <v>-40307.850000000006</v>
      </c>
      <c r="P61" s="36">
        <f t="shared" si="8"/>
        <v>103.09358079821378</v>
      </c>
      <c r="Q61" s="37">
        <f t="shared" si="9"/>
        <v>5542.1499999999942</v>
      </c>
    </row>
    <row r="62" spans="1:17" ht="25.5" outlineLevel="7">
      <c r="A62" s="16" t="s">
        <v>468</v>
      </c>
      <c r="B62" s="19" t="s">
        <v>469</v>
      </c>
      <c r="C62" s="18">
        <v>-67786.559999999998</v>
      </c>
      <c r="D62" s="18">
        <v>0</v>
      </c>
      <c r="E62" s="18">
        <v>0</v>
      </c>
      <c r="F62" s="18">
        <v>0</v>
      </c>
      <c r="G62" s="18">
        <v>0</v>
      </c>
      <c r="H62" s="32">
        <f t="shared" si="1"/>
        <v>0</v>
      </c>
      <c r="I62" s="32">
        <f t="shared" si="10"/>
        <v>0</v>
      </c>
      <c r="J62" s="36">
        <f t="shared" si="2"/>
        <v>0</v>
      </c>
      <c r="K62" s="37">
        <f t="shared" si="3"/>
        <v>67786.559999999998</v>
      </c>
      <c r="L62" s="36">
        <v>0</v>
      </c>
      <c r="M62" s="37">
        <f t="shared" si="5"/>
        <v>0</v>
      </c>
      <c r="N62" s="36">
        <v>0</v>
      </c>
      <c r="O62" s="37">
        <f t="shared" si="7"/>
        <v>0</v>
      </c>
      <c r="P62" s="36">
        <v>0</v>
      </c>
      <c r="Q62" s="37">
        <f t="shared" si="9"/>
        <v>0</v>
      </c>
    </row>
    <row r="63" spans="1:17" outlineLevel="2" collapsed="1">
      <c r="A63" s="16" t="s">
        <v>76</v>
      </c>
      <c r="B63" s="17" t="s">
        <v>77</v>
      </c>
      <c r="C63" s="18">
        <v>123265.71</v>
      </c>
      <c r="D63" s="18">
        <v>123000</v>
      </c>
      <c r="E63" s="18">
        <v>123000</v>
      </c>
      <c r="F63" s="18">
        <v>123000</v>
      </c>
      <c r="G63" s="18">
        <v>102825</v>
      </c>
      <c r="H63" s="32">
        <f t="shared" si="1"/>
        <v>2.39762587495784E-2</v>
      </c>
      <c r="I63" s="32">
        <f t="shared" si="10"/>
        <v>0.16797008473912639</v>
      </c>
      <c r="J63" s="36">
        <f t="shared" si="2"/>
        <v>83.417359134182561</v>
      </c>
      <c r="K63" s="37">
        <f t="shared" si="3"/>
        <v>-20440.710000000006</v>
      </c>
      <c r="L63" s="36">
        <f t="shared" si="4"/>
        <v>83.597560975609753</v>
      </c>
      <c r="M63" s="37">
        <f t="shared" si="5"/>
        <v>-20175</v>
      </c>
      <c r="N63" s="36">
        <f t="shared" si="6"/>
        <v>83.597560975609753</v>
      </c>
      <c r="O63" s="37">
        <f t="shared" si="7"/>
        <v>-20175</v>
      </c>
      <c r="P63" s="36">
        <f t="shared" si="8"/>
        <v>83.597560975609753</v>
      </c>
      <c r="Q63" s="37">
        <f t="shared" si="9"/>
        <v>-20175</v>
      </c>
    </row>
    <row r="64" spans="1:17" hidden="1" outlineLevel="3">
      <c r="A64" s="16" t="s">
        <v>78</v>
      </c>
      <c r="B64" s="17" t="s">
        <v>77</v>
      </c>
      <c r="C64" s="18"/>
      <c r="D64" s="18">
        <v>123000</v>
      </c>
      <c r="E64" s="18">
        <v>123000</v>
      </c>
      <c r="F64" s="18">
        <v>123000</v>
      </c>
      <c r="G64" s="18">
        <v>102825</v>
      </c>
      <c r="H64" s="32">
        <f t="shared" si="1"/>
        <v>2.39762587495784E-2</v>
      </c>
      <c r="I64" s="32">
        <f t="shared" si="10"/>
        <v>0.16797008473912639</v>
      </c>
      <c r="J64" s="36" t="e">
        <f t="shared" si="2"/>
        <v>#DIV/0!</v>
      </c>
      <c r="K64" s="37">
        <f t="shared" si="3"/>
        <v>102825</v>
      </c>
      <c r="L64" s="36">
        <f t="shared" si="4"/>
        <v>83.597560975609753</v>
      </c>
      <c r="M64" s="37">
        <f t="shared" si="5"/>
        <v>-20175</v>
      </c>
      <c r="N64" s="36">
        <f t="shared" si="6"/>
        <v>83.597560975609753</v>
      </c>
      <c r="O64" s="37">
        <f t="shared" si="7"/>
        <v>-20175</v>
      </c>
      <c r="P64" s="36">
        <f t="shared" si="8"/>
        <v>83.597560975609753</v>
      </c>
      <c r="Q64" s="37">
        <f t="shared" si="9"/>
        <v>-20175</v>
      </c>
    </row>
    <row r="65" spans="1:17" ht="51" hidden="1" outlineLevel="4">
      <c r="A65" s="16" t="s">
        <v>79</v>
      </c>
      <c r="B65" s="17" t="s">
        <v>80</v>
      </c>
      <c r="C65" s="18"/>
      <c r="D65" s="18">
        <v>123000</v>
      </c>
      <c r="E65" s="18">
        <v>123000</v>
      </c>
      <c r="F65" s="18">
        <v>123000</v>
      </c>
      <c r="G65" s="18">
        <v>102825</v>
      </c>
      <c r="H65" s="32">
        <f t="shared" si="1"/>
        <v>2.39762587495784E-2</v>
      </c>
      <c r="I65" s="32">
        <f t="shared" si="10"/>
        <v>0.16797008473912639</v>
      </c>
      <c r="J65" s="36" t="e">
        <f t="shared" si="2"/>
        <v>#DIV/0!</v>
      </c>
      <c r="K65" s="37">
        <f t="shared" si="3"/>
        <v>102825</v>
      </c>
      <c r="L65" s="36">
        <f t="shared" si="4"/>
        <v>83.597560975609753</v>
      </c>
      <c r="M65" s="37">
        <f t="shared" si="5"/>
        <v>-20175</v>
      </c>
      <c r="N65" s="36">
        <f t="shared" si="6"/>
        <v>83.597560975609753</v>
      </c>
      <c r="O65" s="37">
        <f t="shared" si="7"/>
        <v>-20175</v>
      </c>
      <c r="P65" s="36">
        <f t="shared" si="8"/>
        <v>83.597560975609753</v>
      </c>
      <c r="Q65" s="37">
        <f t="shared" si="9"/>
        <v>-20175</v>
      </c>
    </row>
    <row r="66" spans="1:17" ht="51" hidden="1" outlineLevel="7">
      <c r="A66" s="16" t="s">
        <v>79</v>
      </c>
      <c r="B66" s="17" t="s">
        <v>80</v>
      </c>
      <c r="C66" s="18"/>
      <c r="D66" s="18">
        <v>123000</v>
      </c>
      <c r="E66" s="18">
        <v>123000</v>
      </c>
      <c r="F66" s="18">
        <v>123000</v>
      </c>
      <c r="G66" s="18">
        <v>102825</v>
      </c>
      <c r="H66" s="32">
        <f t="shared" si="1"/>
        <v>2.39762587495784E-2</v>
      </c>
      <c r="I66" s="32">
        <f t="shared" si="10"/>
        <v>0.16797008473912639</v>
      </c>
      <c r="J66" s="36" t="e">
        <f t="shared" si="2"/>
        <v>#DIV/0!</v>
      </c>
      <c r="K66" s="37">
        <f t="shared" si="3"/>
        <v>102825</v>
      </c>
      <c r="L66" s="36">
        <f t="shared" si="4"/>
        <v>83.597560975609753</v>
      </c>
      <c r="M66" s="37">
        <f t="shared" si="5"/>
        <v>-20175</v>
      </c>
      <c r="N66" s="36">
        <f t="shared" si="6"/>
        <v>83.597560975609753</v>
      </c>
      <c r="O66" s="37">
        <f t="shared" si="7"/>
        <v>-20175</v>
      </c>
      <c r="P66" s="36">
        <f t="shared" si="8"/>
        <v>83.597560975609753</v>
      </c>
      <c r="Q66" s="37">
        <f t="shared" si="9"/>
        <v>-20175</v>
      </c>
    </row>
    <row r="67" spans="1:17" ht="25.5" outlineLevel="2" collapsed="1">
      <c r="A67" s="16" t="s">
        <v>81</v>
      </c>
      <c r="B67" s="17" t="s">
        <v>82</v>
      </c>
      <c r="C67" s="18">
        <v>361744.99</v>
      </c>
      <c r="D67" s="18">
        <v>1493300</v>
      </c>
      <c r="E67" s="18">
        <v>1493300</v>
      </c>
      <c r="F67" s="18">
        <v>1400400</v>
      </c>
      <c r="G67" s="18">
        <v>1156888.57</v>
      </c>
      <c r="H67" s="32">
        <f t="shared" si="1"/>
        <v>0.26975793531485287</v>
      </c>
      <c r="I67" s="32">
        <f t="shared" si="10"/>
        <v>1.8898387662205374</v>
      </c>
      <c r="J67" s="36">
        <f t="shared" si="2"/>
        <v>319.80776568598782</v>
      </c>
      <c r="K67" s="37">
        <f t="shared" si="3"/>
        <v>795143.58000000007</v>
      </c>
      <c r="L67" s="36">
        <f t="shared" si="4"/>
        <v>77.471946025580934</v>
      </c>
      <c r="M67" s="37">
        <f t="shared" si="5"/>
        <v>-336411.42999999993</v>
      </c>
      <c r="N67" s="36">
        <f t="shared" si="6"/>
        <v>77.471946025580934</v>
      </c>
      <c r="O67" s="37">
        <f t="shared" si="7"/>
        <v>-336411.42999999993</v>
      </c>
      <c r="P67" s="36">
        <f t="shared" si="8"/>
        <v>82.611294630105689</v>
      </c>
      <c r="Q67" s="37">
        <f t="shared" si="9"/>
        <v>-243511.42999999993</v>
      </c>
    </row>
    <row r="68" spans="1:17" ht="51" hidden="1" outlineLevel="3">
      <c r="A68" s="16" t="s">
        <v>83</v>
      </c>
      <c r="B68" s="17" t="s">
        <v>84</v>
      </c>
      <c r="C68" s="18"/>
      <c r="D68" s="18">
        <v>1493300</v>
      </c>
      <c r="E68" s="18">
        <v>1493300</v>
      </c>
      <c r="F68" s="18">
        <v>1400400</v>
      </c>
      <c r="G68" s="18">
        <v>1156888.57</v>
      </c>
      <c r="H68" s="32">
        <f t="shared" si="1"/>
        <v>0.26975793531485287</v>
      </c>
      <c r="I68" s="32">
        <f t="shared" si="10"/>
        <v>1.8898387662205374</v>
      </c>
      <c r="J68" s="36" t="e">
        <f t="shared" si="2"/>
        <v>#DIV/0!</v>
      </c>
      <c r="K68" s="37">
        <f t="shared" si="3"/>
        <v>1156888.57</v>
      </c>
      <c r="L68" s="36">
        <f t="shared" si="4"/>
        <v>77.471946025580934</v>
      </c>
      <c r="M68" s="37">
        <f t="shared" si="5"/>
        <v>-336411.42999999993</v>
      </c>
      <c r="N68" s="36">
        <f t="shared" si="6"/>
        <v>77.471946025580934</v>
      </c>
      <c r="O68" s="37">
        <f t="shared" si="7"/>
        <v>-336411.42999999993</v>
      </c>
      <c r="P68" s="36">
        <f t="shared" si="8"/>
        <v>82.611294630105689</v>
      </c>
      <c r="Q68" s="37">
        <f t="shared" si="9"/>
        <v>-243511.42999999993</v>
      </c>
    </row>
    <row r="69" spans="1:17" ht="89.25" hidden="1" outlineLevel="4">
      <c r="A69" s="16" t="s">
        <v>85</v>
      </c>
      <c r="B69" s="17" t="s">
        <v>86</v>
      </c>
      <c r="C69" s="18"/>
      <c r="D69" s="18">
        <v>1493300</v>
      </c>
      <c r="E69" s="18">
        <v>1493300</v>
      </c>
      <c r="F69" s="18">
        <v>1400400</v>
      </c>
      <c r="G69" s="18">
        <v>1156888.57</v>
      </c>
      <c r="H69" s="32">
        <f t="shared" si="1"/>
        <v>0.26975793531485287</v>
      </c>
      <c r="I69" s="32">
        <f t="shared" si="10"/>
        <v>1.8898387662205374</v>
      </c>
      <c r="J69" s="36" t="e">
        <f t="shared" si="2"/>
        <v>#DIV/0!</v>
      </c>
      <c r="K69" s="37">
        <f t="shared" si="3"/>
        <v>1156888.57</v>
      </c>
      <c r="L69" s="36">
        <f t="shared" si="4"/>
        <v>77.471946025580934</v>
      </c>
      <c r="M69" s="37">
        <f t="shared" si="5"/>
        <v>-336411.42999999993</v>
      </c>
      <c r="N69" s="36">
        <f t="shared" si="6"/>
        <v>77.471946025580934</v>
      </c>
      <c r="O69" s="37">
        <f t="shared" si="7"/>
        <v>-336411.42999999993</v>
      </c>
      <c r="P69" s="36">
        <f t="shared" si="8"/>
        <v>82.611294630105689</v>
      </c>
      <c r="Q69" s="37">
        <f t="shared" si="9"/>
        <v>-243511.42999999993</v>
      </c>
    </row>
    <row r="70" spans="1:17" ht="89.25" hidden="1" outlineLevel="7">
      <c r="A70" s="16" t="s">
        <v>85</v>
      </c>
      <c r="B70" s="17" t="s">
        <v>86</v>
      </c>
      <c r="C70" s="18"/>
      <c r="D70" s="18">
        <v>1493300</v>
      </c>
      <c r="E70" s="18">
        <v>1493300</v>
      </c>
      <c r="F70" s="18">
        <v>1400400</v>
      </c>
      <c r="G70" s="18">
        <v>1156888.57</v>
      </c>
      <c r="H70" s="32">
        <f t="shared" si="1"/>
        <v>0.26975793531485287</v>
      </c>
      <c r="I70" s="32">
        <f t="shared" si="10"/>
        <v>1.8898387662205374</v>
      </c>
      <c r="J70" s="36" t="e">
        <f t="shared" si="2"/>
        <v>#DIV/0!</v>
      </c>
      <c r="K70" s="37">
        <f t="shared" si="3"/>
        <v>1156888.57</v>
      </c>
      <c r="L70" s="36">
        <f t="shared" si="4"/>
        <v>77.471946025580934</v>
      </c>
      <c r="M70" s="37">
        <f t="shared" si="5"/>
        <v>-336411.42999999993</v>
      </c>
      <c r="N70" s="36">
        <f t="shared" si="6"/>
        <v>77.471946025580934</v>
      </c>
      <c r="O70" s="37">
        <f t="shared" si="7"/>
        <v>-336411.42999999993</v>
      </c>
      <c r="P70" s="36">
        <f t="shared" si="8"/>
        <v>82.611294630105689</v>
      </c>
      <c r="Q70" s="37">
        <f t="shared" si="9"/>
        <v>-243511.42999999993</v>
      </c>
    </row>
    <row r="71" spans="1:17" outlineLevel="1">
      <c r="A71" s="16" t="s">
        <v>87</v>
      </c>
      <c r="B71" s="17" t="s">
        <v>88</v>
      </c>
      <c r="C71" s="18">
        <f>C72+C76</f>
        <v>811487.39</v>
      </c>
      <c r="D71" s="18">
        <f t="shared" ref="D71:G71" si="13">D72+D76</f>
        <v>4922000</v>
      </c>
      <c r="E71" s="18">
        <f t="shared" si="13"/>
        <v>4922000</v>
      </c>
      <c r="F71" s="18">
        <f t="shared" si="13"/>
        <v>1382500</v>
      </c>
      <c r="G71" s="18">
        <f t="shared" si="13"/>
        <v>1401169.13</v>
      </c>
      <c r="H71" s="32">
        <f t="shared" ref="H71:H134" si="14">G71/G$6*100</f>
        <v>0.32671814843473529</v>
      </c>
      <c r="I71" s="32">
        <f t="shared" si="10"/>
        <v>2.2888840019445462</v>
      </c>
      <c r="J71" s="36">
        <f t="shared" ref="J71:J134" si="15">G71/C71*100</f>
        <v>172.66677797667316</v>
      </c>
      <c r="K71" s="37">
        <f t="shared" ref="K71:K134" si="16">G71-C71</f>
        <v>589681.73999999987</v>
      </c>
      <c r="L71" s="36">
        <f t="shared" ref="L71:L134" si="17">G71/D71*100</f>
        <v>28.467475213327916</v>
      </c>
      <c r="M71" s="37">
        <f t="shared" ref="M71:M134" si="18">G71-D71</f>
        <v>-3520830.87</v>
      </c>
      <c r="N71" s="36">
        <f t="shared" ref="N71:N134" si="19">G71/E71*100</f>
        <v>28.467475213327916</v>
      </c>
      <c r="O71" s="37">
        <f t="shared" ref="O71:O134" si="20">G71-E71</f>
        <v>-3520830.87</v>
      </c>
      <c r="P71" s="36">
        <f t="shared" ref="P71:P134" si="21">G71/F71*100</f>
        <v>101.35038915009041</v>
      </c>
      <c r="Q71" s="37">
        <f t="shared" ref="Q71:Q134" si="22">G71-F71</f>
        <v>18669.129999999888</v>
      </c>
    </row>
    <row r="72" spans="1:17" outlineLevel="2" collapsed="1">
      <c r="A72" s="16" t="s">
        <v>89</v>
      </c>
      <c r="B72" s="17" t="s">
        <v>90</v>
      </c>
      <c r="C72" s="18">
        <v>216597.16</v>
      </c>
      <c r="D72" s="18">
        <v>2323000</v>
      </c>
      <c r="E72" s="18">
        <v>2323000</v>
      </c>
      <c r="F72" s="18">
        <v>706000</v>
      </c>
      <c r="G72" s="18">
        <v>710527.23</v>
      </c>
      <c r="H72" s="32">
        <f t="shared" si="14"/>
        <v>0.16567745893606811</v>
      </c>
      <c r="I72" s="32">
        <f t="shared" ref="I72:I135" si="23">G72/G$7*100</f>
        <v>1.1606838709706464</v>
      </c>
      <c r="J72" s="36">
        <f t="shared" si="15"/>
        <v>328.04088012973023</v>
      </c>
      <c r="K72" s="37">
        <f t="shared" si="16"/>
        <v>493930.06999999995</v>
      </c>
      <c r="L72" s="36">
        <f t="shared" si="17"/>
        <v>30.586622040464917</v>
      </c>
      <c r="M72" s="37">
        <f t="shared" si="18"/>
        <v>-1612472.77</v>
      </c>
      <c r="N72" s="36">
        <f t="shared" si="19"/>
        <v>30.586622040464917</v>
      </c>
      <c r="O72" s="37">
        <f t="shared" si="20"/>
        <v>-1612472.77</v>
      </c>
      <c r="P72" s="36">
        <f t="shared" si="21"/>
        <v>100.6412507082153</v>
      </c>
      <c r="Q72" s="37">
        <f t="shared" si="22"/>
        <v>4527.2299999999814</v>
      </c>
    </row>
    <row r="73" spans="1:17" ht="51" hidden="1" outlineLevel="3">
      <c r="A73" s="16" t="s">
        <v>91</v>
      </c>
      <c r="B73" s="17" t="s">
        <v>92</v>
      </c>
      <c r="C73" s="18"/>
      <c r="D73" s="18">
        <v>2323000</v>
      </c>
      <c r="E73" s="18">
        <v>2323000</v>
      </c>
      <c r="F73" s="18">
        <v>706000</v>
      </c>
      <c r="G73" s="18">
        <v>710527.23</v>
      </c>
      <c r="H73" s="32">
        <f t="shared" si="14"/>
        <v>0.16567745893606811</v>
      </c>
      <c r="I73" s="32">
        <f t="shared" si="23"/>
        <v>1.1606838709706464</v>
      </c>
      <c r="J73" s="36" t="e">
        <f t="shared" si="15"/>
        <v>#DIV/0!</v>
      </c>
      <c r="K73" s="37">
        <f t="shared" si="16"/>
        <v>710527.23</v>
      </c>
      <c r="L73" s="36">
        <f t="shared" si="17"/>
        <v>30.586622040464917</v>
      </c>
      <c r="M73" s="37">
        <f t="shared" si="18"/>
        <v>-1612472.77</v>
      </c>
      <c r="N73" s="36">
        <f t="shared" si="19"/>
        <v>30.586622040464917</v>
      </c>
      <c r="O73" s="37">
        <f t="shared" si="20"/>
        <v>-1612472.77</v>
      </c>
      <c r="P73" s="36">
        <f t="shared" si="21"/>
        <v>100.6412507082153</v>
      </c>
      <c r="Q73" s="37">
        <f t="shared" si="22"/>
        <v>4527.2299999999814</v>
      </c>
    </row>
    <row r="74" spans="1:17" ht="89.25" hidden="1" outlineLevel="4">
      <c r="A74" s="16" t="s">
        <v>93</v>
      </c>
      <c r="B74" s="17" t="s">
        <v>94</v>
      </c>
      <c r="C74" s="18"/>
      <c r="D74" s="18">
        <v>2323000</v>
      </c>
      <c r="E74" s="18">
        <v>2323000</v>
      </c>
      <c r="F74" s="18">
        <v>706000</v>
      </c>
      <c r="G74" s="18">
        <v>710527.23</v>
      </c>
      <c r="H74" s="32">
        <f t="shared" si="14"/>
        <v>0.16567745893606811</v>
      </c>
      <c r="I74" s="32">
        <f t="shared" si="23"/>
        <v>1.1606838709706464</v>
      </c>
      <c r="J74" s="36" t="e">
        <f t="shared" si="15"/>
        <v>#DIV/0!</v>
      </c>
      <c r="K74" s="37">
        <f t="shared" si="16"/>
        <v>710527.23</v>
      </c>
      <c r="L74" s="36">
        <f t="shared" si="17"/>
        <v>30.586622040464917</v>
      </c>
      <c r="M74" s="37">
        <f t="shared" si="18"/>
        <v>-1612472.77</v>
      </c>
      <c r="N74" s="36">
        <f t="shared" si="19"/>
        <v>30.586622040464917</v>
      </c>
      <c r="O74" s="37">
        <f t="shared" si="20"/>
        <v>-1612472.77</v>
      </c>
      <c r="P74" s="36">
        <f t="shared" si="21"/>
        <v>100.6412507082153</v>
      </c>
      <c r="Q74" s="37">
        <f t="shared" si="22"/>
        <v>4527.2299999999814</v>
      </c>
    </row>
    <row r="75" spans="1:17" ht="89.25" hidden="1" outlineLevel="7">
      <c r="A75" s="16" t="s">
        <v>93</v>
      </c>
      <c r="B75" s="17" t="s">
        <v>94</v>
      </c>
      <c r="C75" s="18"/>
      <c r="D75" s="18">
        <v>2323000</v>
      </c>
      <c r="E75" s="18">
        <v>2323000</v>
      </c>
      <c r="F75" s="18">
        <v>706000</v>
      </c>
      <c r="G75" s="18">
        <v>710527.23</v>
      </c>
      <c r="H75" s="32">
        <f t="shared" si="14"/>
        <v>0.16567745893606811</v>
      </c>
      <c r="I75" s="32">
        <f t="shared" si="23"/>
        <v>1.1606838709706464</v>
      </c>
      <c r="J75" s="36" t="e">
        <f t="shared" si="15"/>
        <v>#DIV/0!</v>
      </c>
      <c r="K75" s="37">
        <f t="shared" si="16"/>
        <v>710527.23</v>
      </c>
      <c r="L75" s="36">
        <f t="shared" si="17"/>
        <v>30.586622040464917</v>
      </c>
      <c r="M75" s="37">
        <f t="shared" si="18"/>
        <v>-1612472.77</v>
      </c>
      <c r="N75" s="36">
        <f t="shared" si="19"/>
        <v>30.586622040464917</v>
      </c>
      <c r="O75" s="37">
        <f t="shared" si="20"/>
        <v>-1612472.77</v>
      </c>
      <c r="P75" s="36">
        <f t="shared" si="21"/>
        <v>100.6412507082153</v>
      </c>
      <c r="Q75" s="37">
        <f t="shared" si="22"/>
        <v>4527.2299999999814</v>
      </c>
    </row>
    <row r="76" spans="1:17" outlineLevel="2">
      <c r="A76" s="16" t="s">
        <v>95</v>
      </c>
      <c r="B76" s="17" t="s">
        <v>96</v>
      </c>
      <c r="C76" s="18">
        <f>C77+C81</f>
        <v>594890.23</v>
      </c>
      <c r="D76" s="18">
        <f t="shared" ref="D76:G76" si="24">D77+D81</f>
        <v>2599000</v>
      </c>
      <c r="E76" s="18">
        <f t="shared" si="24"/>
        <v>2599000</v>
      </c>
      <c r="F76" s="18">
        <f t="shared" si="24"/>
        <v>676500</v>
      </c>
      <c r="G76" s="18">
        <f t="shared" si="24"/>
        <v>690641.9</v>
      </c>
      <c r="H76" s="32">
        <f t="shared" si="14"/>
        <v>0.16104068949866715</v>
      </c>
      <c r="I76" s="32">
        <f t="shared" si="23"/>
        <v>1.1282001309738998</v>
      </c>
      <c r="J76" s="36">
        <f t="shared" si="15"/>
        <v>116.09568709844169</v>
      </c>
      <c r="K76" s="37">
        <f t="shared" si="16"/>
        <v>95751.670000000042</v>
      </c>
      <c r="L76" s="36">
        <f t="shared" si="17"/>
        <v>26.573370527125817</v>
      </c>
      <c r="M76" s="37">
        <f t="shared" si="18"/>
        <v>-1908358.1</v>
      </c>
      <c r="N76" s="36">
        <f t="shared" si="19"/>
        <v>26.573370527125817</v>
      </c>
      <c r="O76" s="37">
        <f t="shared" si="20"/>
        <v>-1908358.1</v>
      </c>
      <c r="P76" s="36">
        <f t="shared" si="21"/>
        <v>102.09045084996305</v>
      </c>
      <c r="Q76" s="37">
        <f t="shared" si="22"/>
        <v>14141.900000000023</v>
      </c>
    </row>
    <row r="77" spans="1:17" outlineLevel="3" collapsed="1">
      <c r="A77" s="16" t="s">
        <v>97</v>
      </c>
      <c r="B77" s="17" t="s">
        <v>98</v>
      </c>
      <c r="C77" s="18">
        <v>446533.7</v>
      </c>
      <c r="D77" s="18">
        <v>755000</v>
      </c>
      <c r="E77" s="18">
        <v>755000</v>
      </c>
      <c r="F77" s="18">
        <v>376500</v>
      </c>
      <c r="G77" s="18">
        <v>284547.37</v>
      </c>
      <c r="H77" s="32">
        <f t="shared" si="14"/>
        <v>6.6349441960924113E-2</v>
      </c>
      <c r="I77" s="32">
        <f t="shared" si="23"/>
        <v>0.46482320302645802</v>
      </c>
      <c r="J77" s="36">
        <f t="shared" si="15"/>
        <v>63.723604735767978</v>
      </c>
      <c r="K77" s="37">
        <f t="shared" si="16"/>
        <v>-161986.33000000002</v>
      </c>
      <c r="L77" s="36">
        <f t="shared" si="17"/>
        <v>37.688393377483443</v>
      </c>
      <c r="M77" s="37">
        <f t="shared" si="18"/>
        <v>-470452.63</v>
      </c>
      <c r="N77" s="36">
        <f t="shared" si="19"/>
        <v>37.688393377483443</v>
      </c>
      <c r="O77" s="37">
        <f t="shared" si="20"/>
        <v>-470452.63</v>
      </c>
      <c r="P77" s="36">
        <f t="shared" si="21"/>
        <v>75.576990703851266</v>
      </c>
      <c r="Q77" s="37">
        <f t="shared" si="22"/>
        <v>-91952.63</v>
      </c>
    </row>
    <row r="78" spans="1:17" ht="38.25" hidden="1" outlineLevel="4">
      <c r="A78" s="16" t="s">
        <v>99</v>
      </c>
      <c r="B78" s="17" t="s">
        <v>100</v>
      </c>
      <c r="C78" s="18"/>
      <c r="D78" s="18">
        <v>755000</v>
      </c>
      <c r="E78" s="18">
        <v>755000</v>
      </c>
      <c r="F78" s="18">
        <v>376500</v>
      </c>
      <c r="G78" s="18">
        <v>284547.37</v>
      </c>
      <c r="H78" s="32">
        <f t="shared" si="14"/>
        <v>6.6349441960924113E-2</v>
      </c>
      <c r="I78" s="32">
        <f t="shared" si="23"/>
        <v>0.46482320302645802</v>
      </c>
      <c r="J78" s="36" t="e">
        <f t="shared" si="15"/>
        <v>#DIV/0!</v>
      </c>
      <c r="K78" s="37">
        <f t="shared" si="16"/>
        <v>284547.37</v>
      </c>
      <c r="L78" s="36">
        <f t="shared" si="17"/>
        <v>37.688393377483443</v>
      </c>
      <c r="M78" s="37">
        <f t="shared" si="18"/>
        <v>-470452.63</v>
      </c>
      <c r="N78" s="36">
        <f t="shared" si="19"/>
        <v>37.688393377483443</v>
      </c>
      <c r="O78" s="37">
        <f t="shared" si="20"/>
        <v>-470452.63</v>
      </c>
      <c r="P78" s="36">
        <f t="shared" si="21"/>
        <v>75.576990703851266</v>
      </c>
      <c r="Q78" s="37">
        <f t="shared" si="22"/>
        <v>-91952.63</v>
      </c>
    </row>
    <row r="79" spans="1:17" ht="76.5" hidden="1" outlineLevel="5">
      <c r="A79" s="16" t="s">
        <v>101</v>
      </c>
      <c r="B79" s="17" t="s">
        <v>102</v>
      </c>
      <c r="C79" s="18"/>
      <c r="D79" s="18">
        <v>755000</v>
      </c>
      <c r="E79" s="18">
        <v>755000</v>
      </c>
      <c r="F79" s="18">
        <v>376500</v>
      </c>
      <c r="G79" s="18">
        <v>284547.37</v>
      </c>
      <c r="H79" s="32">
        <f t="shared" si="14"/>
        <v>6.6349441960924113E-2</v>
      </c>
      <c r="I79" s="32">
        <f t="shared" si="23"/>
        <v>0.46482320302645802</v>
      </c>
      <c r="J79" s="36" t="e">
        <f t="shared" si="15"/>
        <v>#DIV/0!</v>
      </c>
      <c r="K79" s="37">
        <f t="shared" si="16"/>
        <v>284547.37</v>
      </c>
      <c r="L79" s="36">
        <f t="shared" si="17"/>
        <v>37.688393377483443</v>
      </c>
      <c r="M79" s="37">
        <f t="shared" si="18"/>
        <v>-470452.63</v>
      </c>
      <c r="N79" s="36">
        <f t="shared" si="19"/>
        <v>37.688393377483443</v>
      </c>
      <c r="O79" s="37">
        <f t="shared" si="20"/>
        <v>-470452.63</v>
      </c>
      <c r="P79" s="36">
        <f t="shared" si="21"/>
        <v>75.576990703851266</v>
      </c>
      <c r="Q79" s="37">
        <f t="shared" si="22"/>
        <v>-91952.63</v>
      </c>
    </row>
    <row r="80" spans="1:17" ht="76.5" hidden="1" outlineLevel="7">
      <c r="A80" s="16" t="s">
        <v>101</v>
      </c>
      <c r="B80" s="17" t="s">
        <v>102</v>
      </c>
      <c r="C80" s="18"/>
      <c r="D80" s="18">
        <v>755000</v>
      </c>
      <c r="E80" s="18">
        <v>755000</v>
      </c>
      <c r="F80" s="18">
        <v>376500</v>
      </c>
      <c r="G80" s="18">
        <v>284547.37</v>
      </c>
      <c r="H80" s="32">
        <f t="shared" si="14"/>
        <v>6.6349441960924113E-2</v>
      </c>
      <c r="I80" s="32">
        <f t="shared" si="23"/>
        <v>0.46482320302645802</v>
      </c>
      <c r="J80" s="36" t="e">
        <f t="shared" si="15"/>
        <v>#DIV/0!</v>
      </c>
      <c r="K80" s="37">
        <f t="shared" si="16"/>
        <v>284547.37</v>
      </c>
      <c r="L80" s="36">
        <f t="shared" si="17"/>
        <v>37.688393377483443</v>
      </c>
      <c r="M80" s="37">
        <f t="shared" si="18"/>
        <v>-470452.63</v>
      </c>
      <c r="N80" s="36">
        <f t="shared" si="19"/>
        <v>37.688393377483443</v>
      </c>
      <c r="O80" s="37">
        <f t="shared" si="20"/>
        <v>-470452.63</v>
      </c>
      <c r="P80" s="36">
        <f t="shared" si="21"/>
        <v>75.576990703851266</v>
      </c>
      <c r="Q80" s="37">
        <f t="shared" si="22"/>
        <v>-91952.63</v>
      </c>
    </row>
    <row r="81" spans="1:17" outlineLevel="3" collapsed="1">
      <c r="A81" s="16" t="s">
        <v>103</v>
      </c>
      <c r="B81" s="17" t="s">
        <v>104</v>
      </c>
      <c r="C81" s="18">
        <v>148356.53</v>
      </c>
      <c r="D81" s="18">
        <v>1844000</v>
      </c>
      <c r="E81" s="18">
        <v>1844000</v>
      </c>
      <c r="F81" s="18">
        <v>300000</v>
      </c>
      <c r="G81" s="18">
        <v>406094.53</v>
      </c>
      <c r="H81" s="32">
        <f t="shared" si="14"/>
        <v>9.4691247537743051E-2</v>
      </c>
      <c r="I81" s="32">
        <f t="shared" si="23"/>
        <v>0.66337692794744174</v>
      </c>
      <c r="J81" s="36">
        <f t="shared" si="15"/>
        <v>273.72878699710759</v>
      </c>
      <c r="K81" s="37">
        <f t="shared" si="16"/>
        <v>257738.00000000003</v>
      </c>
      <c r="L81" s="36">
        <f t="shared" si="17"/>
        <v>22.022479934924082</v>
      </c>
      <c r="M81" s="37">
        <f t="shared" si="18"/>
        <v>-1437905.47</v>
      </c>
      <c r="N81" s="36">
        <f t="shared" si="19"/>
        <v>22.022479934924082</v>
      </c>
      <c r="O81" s="37">
        <f t="shared" si="20"/>
        <v>-1437905.47</v>
      </c>
      <c r="P81" s="36">
        <f t="shared" si="21"/>
        <v>135.36484333333334</v>
      </c>
      <c r="Q81" s="37">
        <f t="shared" si="22"/>
        <v>106094.53000000003</v>
      </c>
    </row>
    <row r="82" spans="1:17" ht="51" hidden="1" outlineLevel="4">
      <c r="A82" s="16" t="s">
        <v>105</v>
      </c>
      <c r="B82" s="17" t="s">
        <v>106</v>
      </c>
      <c r="C82" s="18"/>
      <c r="D82" s="18">
        <v>1844000</v>
      </c>
      <c r="E82" s="18">
        <v>1844000</v>
      </c>
      <c r="F82" s="18">
        <v>300000</v>
      </c>
      <c r="G82" s="18">
        <v>406094.53</v>
      </c>
      <c r="H82" s="32">
        <f t="shared" si="14"/>
        <v>9.4691247537743051E-2</v>
      </c>
      <c r="I82" s="32">
        <f t="shared" si="23"/>
        <v>0.66337692794744174</v>
      </c>
      <c r="J82" s="36" t="e">
        <f t="shared" si="15"/>
        <v>#DIV/0!</v>
      </c>
      <c r="K82" s="37">
        <f t="shared" si="16"/>
        <v>406094.53</v>
      </c>
      <c r="L82" s="36">
        <f t="shared" si="17"/>
        <v>22.022479934924082</v>
      </c>
      <c r="M82" s="37">
        <f t="shared" si="18"/>
        <v>-1437905.47</v>
      </c>
      <c r="N82" s="36">
        <f t="shared" si="19"/>
        <v>22.022479934924082</v>
      </c>
      <c r="O82" s="37">
        <f t="shared" si="20"/>
        <v>-1437905.47</v>
      </c>
      <c r="P82" s="36">
        <f t="shared" si="21"/>
        <v>135.36484333333334</v>
      </c>
      <c r="Q82" s="37">
        <f t="shared" si="22"/>
        <v>106094.53000000003</v>
      </c>
    </row>
    <row r="83" spans="1:17" ht="89.25" hidden="1" outlineLevel="5">
      <c r="A83" s="16" t="s">
        <v>107</v>
      </c>
      <c r="B83" s="17" t="s">
        <v>108</v>
      </c>
      <c r="C83" s="18"/>
      <c r="D83" s="18">
        <v>1844000</v>
      </c>
      <c r="E83" s="18">
        <v>1844000</v>
      </c>
      <c r="F83" s="18">
        <v>300000</v>
      </c>
      <c r="G83" s="18">
        <v>406094.53</v>
      </c>
      <c r="H83" s="32">
        <f t="shared" si="14"/>
        <v>9.4691247537743051E-2</v>
      </c>
      <c r="I83" s="32">
        <f t="shared" si="23"/>
        <v>0.66337692794744174</v>
      </c>
      <c r="J83" s="36" t="e">
        <f t="shared" si="15"/>
        <v>#DIV/0!</v>
      </c>
      <c r="K83" s="37">
        <f t="shared" si="16"/>
        <v>406094.53</v>
      </c>
      <c r="L83" s="36">
        <f t="shared" si="17"/>
        <v>22.022479934924082</v>
      </c>
      <c r="M83" s="37">
        <f t="shared" si="18"/>
        <v>-1437905.47</v>
      </c>
      <c r="N83" s="36">
        <f t="shared" si="19"/>
        <v>22.022479934924082</v>
      </c>
      <c r="O83" s="37">
        <f t="shared" si="20"/>
        <v>-1437905.47</v>
      </c>
      <c r="P83" s="36">
        <f t="shared" si="21"/>
        <v>135.36484333333334</v>
      </c>
      <c r="Q83" s="37">
        <f t="shared" si="22"/>
        <v>106094.53000000003</v>
      </c>
    </row>
    <row r="84" spans="1:17" ht="89.25" hidden="1" outlineLevel="7">
      <c r="A84" s="16" t="s">
        <v>107</v>
      </c>
      <c r="B84" s="17" t="s">
        <v>108</v>
      </c>
      <c r="C84" s="18"/>
      <c r="D84" s="18">
        <v>1844000</v>
      </c>
      <c r="E84" s="18">
        <v>1844000</v>
      </c>
      <c r="F84" s="18">
        <v>300000</v>
      </c>
      <c r="G84" s="18">
        <v>406094.53</v>
      </c>
      <c r="H84" s="32">
        <f t="shared" si="14"/>
        <v>9.4691247537743051E-2</v>
      </c>
      <c r="I84" s="32">
        <f t="shared" si="23"/>
        <v>0.66337692794744174</v>
      </c>
      <c r="J84" s="36" t="e">
        <f t="shared" si="15"/>
        <v>#DIV/0!</v>
      </c>
      <c r="K84" s="37">
        <f t="shared" si="16"/>
        <v>406094.53</v>
      </c>
      <c r="L84" s="36">
        <f t="shared" si="17"/>
        <v>22.022479934924082</v>
      </c>
      <c r="M84" s="37">
        <f t="shared" si="18"/>
        <v>-1437905.47</v>
      </c>
      <c r="N84" s="36">
        <f t="shared" si="19"/>
        <v>22.022479934924082</v>
      </c>
      <c r="O84" s="37">
        <f t="shared" si="20"/>
        <v>-1437905.47</v>
      </c>
      <c r="P84" s="36">
        <f t="shared" si="21"/>
        <v>135.36484333333334</v>
      </c>
      <c r="Q84" s="37">
        <f t="shared" si="22"/>
        <v>106094.53000000003</v>
      </c>
    </row>
    <row r="85" spans="1:17" outlineLevel="1" collapsed="1">
      <c r="A85" s="16" t="s">
        <v>109</v>
      </c>
      <c r="B85" s="17" t="s">
        <v>110</v>
      </c>
      <c r="C85" s="18">
        <v>804247.56</v>
      </c>
      <c r="D85" s="18">
        <v>1100000</v>
      </c>
      <c r="E85" s="18">
        <v>1100000</v>
      </c>
      <c r="F85" s="18">
        <v>1002400</v>
      </c>
      <c r="G85" s="18">
        <v>1021903.86</v>
      </c>
      <c r="H85" s="32">
        <f t="shared" si="14"/>
        <v>0.23828282387116889</v>
      </c>
      <c r="I85" s="32">
        <f t="shared" si="23"/>
        <v>1.6693340915092665</v>
      </c>
      <c r="J85" s="36">
        <f t="shared" si="15"/>
        <v>127.06334601748743</v>
      </c>
      <c r="K85" s="37">
        <f t="shared" si="16"/>
        <v>217656.29999999993</v>
      </c>
      <c r="L85" s="36">
        <f t="shared" si="17"/>
        <v>92.900350909090918</v>
      </c>
      <c r="M85" s="37">
        <f t="shared" si="18"/>
        <v>-78096.140000000014</v>
      </c>
      <c r="N85" s="36">
        <f t="shared" si="19"/>
        <v>92.900350909090918</v>
      </c>
      <c r="O85" s="37">
        <f t="shared" si="20"/>
        <v>-78096.140000000014</v>
      </c>
      <c r="P85" s="36">
        <f t="shared" si="21"/>
        <v>101.94571628092577</v>
      </c>
      <c r="Q85" s="37">
        <f t="shared" si="22"/>
        <v>19503.859999999986</v>
      </c>
    </row>
    <row r="86" spans="1:17" ht="38.25" hidden="1" outlineLevel="2">
      <c r="A86" s="16" t="s">
        <v>111</v>
      </c>
      <c r="B86" s="17" t="s">
        <v>112</v>
      </c>
      <c r="C86" s="18"/>
      <c r="D86" s="18">
        <v>1100000</v>
      </c>
      <c r="E86" s="18">
        <v>1100000</v>
      </c>
      <c r="F86" s="18">
        <v>1002400</v>
      </c>
      <c r="G86" s="18">
        <v>1021903.86</v>
      </c>
      <c r="H86" s="29">
        <f t="shared" si="14"/>
        <v>0.23828282387116889</v>
      </c>
      <c r="I86" s="29">
        <f t="shared" si="23"/>
        <v>1.6693340915092665</v>
      </c>
      <c r="J86" s="34" t="e">
        <f t="shared" si="15"/>
        <v>#DIV/0!</v>
      </c>
      <c r="K86" s="35">
        <f t="shared" si="16"/>
        <v>1021903.86</v>
      </c>
      <c r="L86" s="34">
        <f t="shared" si="17"/>
        <v>92.900350909090918</v>
      </c>
      <c r="M86" s="35">
        <f t="shared" si="18"/>
        <v>-78096.140000000014</v>
      </c>
      <c r="N86" s="34">
        <f t="shared" si="19"/>
        <v>92.900350909090918</v>
      </c>
      <c r="O86" s="35">
        <f t="shared" si="20"/>
        <v>-78096.140000000014</v>
      </c>
      <c r="P86" s="34">
        <f t="shared" si="21"/>
        <v>101.94571628092577</v>
      </c>
      <c r="Q86" s="35">
        <f t="shared" si="22"/>
        <v>19503.859999999986</v>
      </c>
    </row>
    <row r="87" spans="1:17" ht="63.75" hidden="1" outlineLevel="3">
      <c r="A87" s="16" t="s">
        <v>113</v>
      </c>
      <c r="B87" s="17" t="s">
        <v>114</v>
      </c>
      <c r="C87" s="18"/>
      <c r="D87" s="18">
        <v>1100000</v>
      </c>
      <c r="E87" s="18">
        <v>1100000</v>
      </c>
      <c r="F87" s="18">
        <v>1002400</v>
      </c>
      <c r="G87" s="18">
        <v>1021903.86</v>
      </c>
      <c r="H87" s="29">
        <f t="shared" si="14"/>
        <v>0.23828282387116889</v>
      </c>
      <c r="I87" s="29">
        <f t="shared" si="23"/>
        <v>1.6693340915092665</v>
      </c>
      <c r="J87" s="34" t="e">
        <f t="shared" si="15"/>
        <v>#DIV/0!</v>
      </c>
      <c r="K87" s="35">
        <f t="shared" si="16"/>
        <v>1021903.86</v>
      </c>
      <c r="L87" s="34">
        <f t="shared" si="17"/>
        <v>92.900350909090918</v>
      </c>
      <c r="M87" s="35">
        <f t="shared" si="18"/>
        <v>-78096.140000000014</v>
      </c>
      <c r="N87" s="34">
        <f t="shared" si="19"/>
        <v>92.900350909090918</v>
      </c>
      <c r="O87" s="35">
        <f t="shared" si="20"/>
        <v>-78096.140000000014</v>
      </c>
      <c r="P87" s="34">
        <f t="shared" si="21"/>
        <v>101.94571628092577</v>
      </c>
      <c r="Q87" s="35">
        <f t="shared" si="22"/>
        <v>19503.859999999986</v>
      </c>
    </row>
    <row r="88" spans="1:17" ht="76.5" hidden="1" outlineLevel="4">
      <c r="A88" s="16" t="s">
        <v>115</v>
      </c>
      <c r="B88" s="17" t="s">
        <v>116</v>
      </c>
      <c r="C88" s="18"/>
      <c r="D88" s="18">
        <v>1100000</v>
      </c>
      <c r="E88" s="18">
        <v>1100000</v>
      </c>
      <c r="F88" s="18">
        <v>1002400</v>
      </c>
      <c r="G88" s="18">
        <v>1002422.82</v>
      </c>
      <c r="H88" s="29">
        <f t="shared" si="14"/>
        <v>0.23374032490933189</v>
      </c>
      <c r="I88" s="29">
        <f t="shared" si="23"/>
        <v>1.6375107806451155</v>
      </c>
      <c r="J88" s="34" t="e">
        <f t="shared" si="15"/>
        <v>#DIV/0!</v>
      </c>
      <c r="K88" s="35">
        <f t="shared" si="16"/>
        <v>1002422.82</v>
      </c>
      <c r="L88" s="34">
        <f t="shared" si="17"/>
        <v>91.129347272727273</v>
      </c>
      <c r="M88" s="35">
        <f t="shared" si="18"/>
        <v>-97577.180000000051</v>
      </c>
      <c r="N88" s="34">
        <f t="shared" si="19"/>
        <v>91.129347272727273</v>
      </c>
      <c r="O88" s="35">
        <f t="shared" si="20"/>
        <v>-97577.180000000051</v>
      </c>
      <c r="P88" s="34">
        <f t="shared" si="21"/>
        <v>100.00227653631283</v>
      </c>
      <c r="Q88" s="35">
        <f t="shared" si="22"/>
        <v>22.819999999948777</v>
      </c>
    </row>
    <row r="89" spans="1:17" ht="76.5" hidden="1" outlineLevel="7">
      <c r="A89" s="16" t="s">
        <v>115</v>
      </c>
      <c r="B89" s="17" t="s">
        <v>116</v>
      </c>
      <c r="C89" s="18"/>
      <c r="D89" s="18">
        <v>1100000</v>
      </c>
      <c r="E89" s="18">
        <v>1100000</v>
      </c>
      <c r="F89" s="18">
        <v>1002400</v>
      </c>
      <c r="G89" s="18">
        <v>1002422.82</v>
      </c>
      <c r="H89" s="29">
        <f t="shared" si="14"/>
        <v>0.23374032490933189</v>
      </c>
      <c r="I89" s="29">
        <f t="shared" si="23"/>
        <v>1.6375107806451155</v>
      </c>
      <c r="J89" s="34" t="e">
        <f t="shared" si="15"/>
        <v>#DIV/0!</v>
      </c>
      <c r="K89" s="35">
        <f t="shared" si="16"/>
        <v>1002422.82</v>
      </c>
      <c r="L89" s="34">
        <f t="shared" si="17"/>
        <v>91.129347272727273</v>
      </c>
      <c r="M89" s="35">
        <f t="shared" si="18"/>
        <v>-97577.180000000051</v>
      </c>
      <c r="N89" s="34">
        <f t="shared" si="19"/>
        <v>91.129347272727273</v>
      </c>
      <c r="O89" s="35">
        <f t="shared" si="20"/>
        <v>-97577.180000000051</v>
      </c>
      <c r="P89" s="34">
        <f t="shared" si="21"/>
        <v>100.00227653631283</v>
      </c>
      <c r="Q89" s="35">
        <f t="shared" si="22"/>
        <v>22.819999999948777</v>
      </c>
    </row>
    <row r="90" spans="1:17" ht="102" hidden="1" outlineLevel="4">
      <c r="A90" s="16" t="s">
        <v>117</v>
      </c>
      <c r="B90" s="19" t="s">
        <v>118</v>
      </c>
      <c r="C90" s="18"/>
      <c r="D90" s="18">
        <v>0</v>
      </c>
      <c r="E90" s="18">
        <v>0</v>
      </c>
      <c r="F90" s="18">
        <v>0</v>
      </c>
      <c r="G90" s="18">
        <v>19481.04</v>
      </c>
      <c r="H90" s="29">
        <f t="shared" si="14"/>
        <v>4.5424989618369736E-3</v>
      </c>
      <c r="I90" s="29">
        <f t="shared" si="23"/>
        <v>3.1823310864150849E-2</v>
      </c>
      <c r="J90" s="34" t="e">
        <f t="shared" si="15"/>
        <v>#DIV/0!</v>
      </c>
      <c r="K90" s="35">
        <f t="shared" si="16"/>
        <v>19481.04</v>
      </c>
      <c r="L90" s="34" t="e">
        <f t="shared" si="17"/>
        <v>#DIV/0!</v>
      </c>
      <c r="M90" s="35">
        <f t="shared" si="18"/>
        <v>19481.04</v>
      </c>
      <c r="N90" s="34" t="e">
        <f t="shared" si="19"/>
        <v>#DIV/0!</v>
      </c>
      <c r="O90" s="35">
        <f t="shared" si="20"/>
        <v>19481.04</v>
      </c>
      <c r="P90" s="34" t="e">
        <f t="shared" si="21"/>
        <v>#DIV/0!</v>
      </c>
      <c r="Q90" s="35">
        <f t="shared" si="22"/>
        <v>19481.04</v>
      </c>
    </row>
    <row r="91" spans="1:17" ht="102" hidden="1" outlineLevel="7">
      <c r="A91" s="16" t="s">
        <v>117</v>
      </c>
      <c r="B91" s="19" t="s">
        <v>118</v>
      </c>
      <c r="C91" s="18"/>
      <c r="D91" s="18">
        <v>0</v>
      </c>
      <c r="E91" s="18">
        <v>0</v>
      </c>
      <c r="F91" s="18">
        <v>0</v>
      </c>
      <c r="G91" s="18">
        <v>19481.04</v>
      </c>
      <c r="H91" s="29">
        <f t="shared" si="14"/>
        <v>4.5424989618369736E-3</v>
      </c>
      <c r="I91" s="29">
        <f t="shared" si="23"/>
        <v>3.1823310864150849E-2</v>
      </c>
      <c r="J91" s="34" t="e">
        <f t="shared" si="15"/>
        <v>#DIV/0!</v>
      </c>
      <c r="K91" s="35">
        <f t="shared" si="16"/>
        <v>19481.04</v>
      </c>
      <c r="L91" s="34" t="e">
        <f t="shared" si="17"/>
        <v>#DIV/0!</v>
      </c>
      <c r="M91" s="35">
        <f t="shared" si="18"/>
        <v>19481.04</v>
      </c>
      <c r="N91" s="34" t="e">
        <f t="shared" si="19"/>
        <v>#DIV/0!</v>
      </c>
      <c r="O91" s="35">
        <f t="shared" si="20"/>
        <v>19481.04</v>
      </c>
      <c r="P91" s="34" t="e">
        <f t="shared" si="21"/>
        <v>#DIV/0!</v>
      </c>
      <c r="Q91" s="35">
        <f t="shared" si="22"/>
        <v>19481.04</v>
      </c>
    </row>
    <row r="92" spans="1:17" s="1" customFormat="1" outlineLevel="7">
      <c r="A92" s="22"/>
      <c r="B92" s="23" t="s">
        <v>467</v>
      </c>
      <c r="C92" s="24">
        <f>C93+C118+C126+C138+C154+C246</f>
        <v>27209897.869999997</v>
      </c>
      <c r="D92" s="24">
        <f>D93+D118+D126+D138+D154+D246</f>
        <v>35841169.789999999</v>
      </c>
      <c r="E92" s="24">
        <f>E93+E118+E126+E138+E154+E246</f>
        <v>37979107.25</v>
      </c>
      <c r="F92" s="24">
        <f>F93+F118+F126+F138+F154+F246</f>
        <v>26378906.59</v>
      </c>
      <c r="G92" s="24">
        <f>G93+G118+G126+G138+G154+G246</f>
        <v>27210159.279999997</v>
      </c>
      <c r="H92" s="29">
        <f t="shared" si="14"/>
        <v>6.3447393096476716</v>
      </c>
      <c r="I92" s="29">
        <f t="shared" si="23"/>
        <v>44.44923666449526</v>
      </c>
      <c r="J92" s="34">
        <f t="shared" si="15"/>
        <v>100.00096071657913</v>
      </c>
      <c r="K92" s="35">
        <f t="shared" si="16"/>
        <v>261.41000000014901</v>
      </c>
      <c r="L92" s="34">
        <f t="shared" si="17"/>
        <v>75.918725419480779</v>
      </c>
      <c r="M92" s="35">
        <f t="shared" si="18"/>
        <v>-8631010.5100000016</v>
      </c>
      <c r="N92" s="34">
        <f t="shared" si="19"/>
        <v>71.645073437053995</v>
      </c>
      <c r="O92" s="35">
        <f t="shared" si="20"/>
        <v>-10768947.970000003</v>
      </c>
      <c r="P92" s="34">
        <f t="shared" si="21"/>
        <v>103.15120221971262</v>
      </c>
      <c r="Q92" s="35">
        <f t="shared" si="22"/>
        <v>831252.68999999762</v>
      </c>
    </row>
    <row r="93" spans="1:17" ht="40.5" customHeight="1" outlineLevel="1">
      <c r="A93" s="16" t="s">
        <v>119</v>
      </c>
      <c r="B93" s="17" t="s">
        <v>120</v>
      </c>
      <c r="C93" s="18">
        <f>C94+C107+C114</f>
        <v>16333551.869999999</v>
      </c>
      <c r="D93" s="18">
        <f t="shared" ref="D93:G93" si="25">D94+D107+D114</f>
        <v>20849000</v>
      </c>
      <c r="E93" s="18">
        <f t="shared" si="25"/>
        <v>22223725.66</v>
      </c>
      <c r="F93" s="18">
        <f t="shared" si="25"/>
        <v>16983300</v>
      </c>
      <c r="G93" s="18">
        <f t="shared" si="25"/>
        <v>16919688.939999998</v>
      </c>
      <c r="H93" s="32">
        <f t="shared" si="14"/>
        <v>3.945254947608265</v>
      </c>
      <c r="I93" s="32">
        <f t="shared" si="23"/>
        <v>27.639208217957297</v>
      </c>
      <c r="J93" s="36">
        <f t="shared" si="15"/>
        <v>103.58854629210541</v>
      </c>
      <c r="K93" s="37">
        <f t="shared" si="16"/>
        <v>586137.06999999844</v>
      </c>
      <c r="L93" s="36">
        <f t="shared" si="17"/>
        <v>81.153479495419433</v>
      </c>
      <c r="M93" s="37">
        <f t="shared" si="18"/>
        <v>-3929311.0600000024</v>
      </c>
      <c r="N93" s="36">
        <f t="shared" si="19"/>
        <v>76.133449444317876</v>
      </c>
      <c r="O93" s="37">
        <f t="shared" si="20"/>
        <v>-5304036.7200000025</v>
      </c>
      <c r="P93" s="36">
        <f t="shared" si="21"/>
        <v>99.625449353188117</v>
      </c>
      <c r="Q93" s="37">
        <f t="shared" si="22"/>
        <v>-63611.060000002384</v>
      </c>
    </row>
    <row r="94" spans="1:17" ht="76.5" customHeight="1" outlineLevel="2">
      <c r="A94" s="16" t="s">
        <v>121</v>
      </c>
      <c r="B94" s="19" t="s">
        <v>122</v>
      </c>
      <c r="C94" s="18">
        <f>C95+C98+C101+C104</f>
        <v>13362133.85</v>
      </c>
      <c r="D94" s="18">
        <f t="shared" ref="D94:G94" si="26">D95+D98+D101+D104</f>
        <v>17507000</v>
      </c>
      <c r="E94" s="18">
        <f t="shared" si="26"/>
        <v>18248925.66</v>
      </c>
      <c r="F94" s="18">
        <f t="shared" si="26"/>
        <v>13879000</v>
      </c>
      <c r="G94" s="18">
        <f t="shared" si="26"/>
        <v>13680468.059999999</v>
      </c>
      <c r="H94" s="32">
        <f t="shared" si="14"/>
        <v>3.1899483785256777</v>
      </c>
      <c r="I94" s="32">
        <f t="shared" si="23"/>
        <v>22.347769310081318</v>
      </c>
      <c r="J94" s="36">
        <f t="shared" si="15"/>
        <v>102.38236058382246</v>
      </c>
      <c r="K94" s="37">
        <f t="shared" si="16"/>
        <v>318334.20999999903</v>
      </c>
      <c r="L94" s="36">
        <f t="shared" si="17"/>
        <v>78.142846061575369</v>
      </c>
      <c r="M94" s="37">
        <f t="shared" si="18"/>
        <v>-3826531.9400000013</v>
      </c>
      <c r="N94" s="36">
        <f t="shared" si="19"/>
        <v>74.965881909346322</v>
      </c>
      <c r="O94" s="37">
        <f t="shared" si="20"/>
        <v>-4568457.6000000015</v>
      </c>
      <c r="P94" s="36">
        <f t="shared" si="21"/>
        <v>98.569551552705519</v>
      </c>
      <c r="Q94" s="37">
        <f t="shared" si="22"/>
        <v>-198531.94000000134</v>
      </c>
    </row>
    <row r="95" spans="1:17" ht="64.5" customHeight="1" outlineLevel="3" collapsed="1">
      <c r="A95" s="16" t="s">
        <v>123</v>
      </c>
      <c r="B95" s="17" t="s">
        <v>124</v>
      </c>
      <c r="C95" s="18">
        <v>12570773.68</v>
      </c>
      <c r="D95" s="18">
        <v>16572700</v>
      </c>
      <c r="E95" s="18">
        <v>17216725.66</v>
      </c>
      <c r="F95" s="18">
        <v>13058600</v>
      </c>
      <c r="G95" s="18">
        <v>12962397.279999999</v>
      </c>
      <c r="H95" s="32">
        <f t="shared" si="14"/>
        <v>3.0225119494297226</v>
      </c>
      <c r="I95" s="32">
        <f t="shared" si="23"/>
        <v>21.174762650559895</v>
      </c>
      <c r="J95" s="36">
        <f t="shared" si="15"/>
        <v>103.11535001718366</v>
      </c>
      <c r="K95" s="37">
        <f t="shared" si="16"/>
        <v>391623.59999999963</v>
      </c>
      <c r="L95" s="36">
        <f t="shared" si="17"/>
        <v>78.215361890337718</v>
      </c>
      <c r="M95" s="37">
        <f t="shared" si="18"/>
        <v>-3610302.7200000007</v>
      </c>
      <c r="N95" s="36">
        <f t="shared" si="19"/>
        <v>75.289561650597847</v>
      </c>
      <c r="O95" s="37">
        <f t="shared" si="20"/>
        <v>-4254328.3800000008</v>
      </c>
      <c r="P95" s="36">
        <f t="shared" si="21"/>
        <v>99.263299894322515</v>
      </c>
      <c r="Q95" s="37">
        <f t="shared" si="22"/>
        <v>-96202.720000000671</v>
      </c>
    </row>
    <row r="96" spans="1:17" ht="89.25" hidden="1" outlineLevel="4">
      <c r="A96" s="16" t="s">
        <v>125</v>
      </c>
      <c r="B96" s="19" t="s">
        <v>126</v>
      </c>
      <c r="C96" s="18"/>
      <c r="D96" s="18">
        <v>16572700</v>
      </c>
      <c r="E96" s="18">
        <v>17216725.66</v>
      </c>
      <c r="F96" s="18">
        <v>13058600</v>
      </c>
      <c r="G96" s="18">
        <v>12962397.279999999</v>
      </c>
      <c r="H96" s="32">
        <f t="shared" si="14"/>
        <v>3.0225119494297226</v>
      </c>
      <c r="I96" s="32">
        <f t="shared" si="23"/>
        <v>21.174762650559895</v>
      </c>
      <c r="J96" s="36" t="e">
        <f t="shared" si="15"/>
        <v>#DIV/0!</v>
      </c>
      <c r="K96" s="37">
        <f t="shared" si="16"/>
        <v>12962397.279999999</v>
      </c>
      <c r="L96" s="36">
        <f t="shared" si="17"/>
        <v>78.215361890337718</v>
      </c>
      <c r="M96" s="37">
        <f t="shared" si="18"/>
        <v>-3610302.7200000007</v>
      </c>
      <c r="N96" s="36">
        <f t="shared" si="19"/>
        <v>75.289561650597847</v>
      </c>
      <c r="O96" s="37">
        <f t="shared" si="20"/>
        <v>-4254328.3800000008</v>
      </c>
      <c r="P96" s="36">
        <f t="shared" si="21"/>
        <v>99.263299894322515</v>
      </c>
      <c r="Q96" s="37">
        <f t="shared" si="22"/>
        <v>-96202.720000000671</v>
      </c>
    </row>
    <row r="97" spans="1:17" ht="89.25" hidden="1" outlineLevel="7">
      <c r="A97" s="16" t="s">
        <v>125</v>
      </c>
      <c r="B97" s="19" t="s">
        <v>126</v>
      </c>
      <c r="C97" s="18"/>
      <c r="D97" s="18">
        <v>16572700</v>
      </c>
      <c r="E97" s="18">
        <v>17216725.66</v>
      </c>
      <c r="F97" s="18">
        <v>13058600</v>
      </c>
      <c r="G97" s="18">
        <v>12962397.279999999</v>
      </c>
      <c r="H97" s="32">
        <f t="shared" si="14"/>
        <v>3.0225119494297226</v>
      </c>
      <c r="I97" s="32">
        <f t="shared" si="23"/>
        <v>21.174762650559895</v>
      </c>
      <c r="J97" s="36" t="e">
        <f t="shared" si="15"/>
        <v>#DIV/0!</v>
      </c>
      <c r="K97" s="37">
        <f t="shared" si="16"/>
        <v>12962397.279999999</v>
      </c>
      <c r="L97" s="36">
        <f t="shared" si="17"/>
        <v>78.215361890337718</v>
      </c>
      <c r="M97" s="37">
        <f t="shared" si="18"/>
        <v>-3610302.7200000007</v>
      </c>
      <c r="N97" s="36">
        <f t="shared" si="19"/>
        <v>75.289561650597847</v>
      </c>
      <c r="O97" s="37">
        <f t="shared" si="20"/>
        <v>-4254328.3800000008</v>
      </c>
      <c r="P97" s="36">
        <f t="shared" si="21"/>
        <v>99.263299894322515</v>
      </c>
      <c r="Q97" s="37">
        <f t="shared" si="22"/>
        <v>-96202.720000000671</v>
      </c>
    </row>
    <row r="98" spans="1:17" ht="64.5" customHeight="1" outlineLevel="3" collapsed="1">
      <c r="A98" s="16" t="s">
        <v>127</v>
      </c>
      <c r="B98" s="19" t="s">
        <v>128</v>
      </c>
      <c r="C98" s="18">
        <v>137960.44</v>
      </c>
      <c r="D98" s="18">
        <v>111500</v>
      </c>
      <c r="E98" s="18">
        <v>209400</v>
      </c>
      <c r="F98" s="18">
        <v>203300</v>
      </c>
      <c r="G98" s="18">
        <v>142682.10999999999</v>
      </c>
      <c r="H98" s="32">
        <f t="shared" si="14"/>
        <v>3.3269955636234451E-2</v>
      </c>
      <c r="I98" s="32">
        <f t="shared" si="23"/>
        <v>0.23307878538738003</v>
      </c>
      <c r="J98" s="36">
        <f t="shared" si="15"/>
        <v>103.42248111125187</v>
      </c>
      <c r="K98" s="37">
        <f t="shared" si="16"/>
        <v>4721.6699999999837</v>
      </c>
      <c r="L98" s="36">
        <f t="shared" si="17"/>
        <v>127.96601793721972</v>
      </c>
      <c r="M98" s="37">
        <f t="shared" si="18"/>
        <v>31182.109999999986</v>
      </c>
      <c r="N98" s="36">
        <f t="shared" si="19"/>
        <v>68.138543457497605</v>
      </c>
      <c r="O98" s="37">
        <f t="shared" si="20"/>
        <v>-66717.890000000014</v>
      </c>
      <c r="P98" s="36">
        <f t="shared" si="21"/>
        <v>70.183034923757987</v>
      </c>
      <c r="Q98" s="37">
        <f t="shared" si="22"/>
        <v>-60617.890000000014</v>
      </c>
    </row>
    <row r="99" spans="1:17" ht="89.25" hidden="1" outlineLevel="4">
      <c r="A99" s="16" t="s">
        <v>129</v>
      </c>
      <c r="B99" s="17" t="s">
        <v>130</v>
      </c>
      <c r="C99" s="18"/>
      <c r="D99" s="18">
        <v>111500</v>
      </c>
      <c r="E99" s="18">
        <v>209400</v>
      </c>
      <c r="F99" s="18">
        <v>203300</v>
      </c>
      <c r="G99" s="18">
        <v>142682.10999999999</v>
      </c>
      <c r="H99" s="32">
        <f t="shared" si="14"/>
        <v>3.3269955636234451E-2</v>
      </c>
      <c r="I99" s="32">
        <f t="shared" si="23"/>
        <v>0.23307878538738003</v>
      </c>
      <c r="J99" s="36" t="e">
        <f t="shared" si="15"/>
        <v>#DIV/0!</v>
      </c>
      <c r="K99" s="37">
        <f t="shared" si="16"/>
        <v>142682.10999999999</v>
      </c>
      <c r="L99" s="36">
        <f t="shared" si="17"/>
        <v>127.96601793721972</v>
      </c>
      <c r="M99" s="37">
        <f t="shared" si="18"/>
        <v>31182.109999999986</v>
      </c>
      <c r="N99" s="36">
        <f t="shared" si="19"/>
        <v>68.138543457497605</v>
      </c>
      <c r="O99" s="37">
        <f t="shared" si="20"/>
        <v>-66717.890000000014</v>
      </c>
      <c r="P99" s="36">
        <f t="shared" si="21"/>
        <v>70.183034923757987</v>
      </c>
      <c r="Q99" s="37">
        <f t="shared" si="22"/>
        <v>-60617.890000000014</v>
      </c>
    </row>
    <row r="100" spans="1:17" ht="89.25" hidden="1" outlineLevel="7">
      <c r="A100" s="16" t="s">
        <v>129</v>
      </c>
      <c r="B100" s="17" t="s">
        <v>130</v>
      </c>
      <c r="C100" s="18"/>
      <c r="D100" s="18">
        <v>111500</v>
      </c>
      <c r="E100" s="18">
        <v>209400</v>
      </c>
      <c r="F100" s="18">
        <v>203300</v>
      </c>
      <c r="G100" s="18">
        <v>142682.10999999999</v>
      </c>
      <c r="H100" s="32">
        <f t="shared" si="14"/>
        <v>3.3269955636234451E-2</v>
      </c>
      <c r="I100" s="32">
        <f t="shared" si="23"/>
        <v>0.23307878538738003</v>
      </c>
      <c r="J100" s="36" t="e">
        <f t="shared" si="15"/>
        <v>#DIV/0!</v>
      </c>
      <c r="K100" s="37">
        <f t="shared" si="16"/>
        <v>142682.10999999999</v>
      </c>
      <c r="L100" s="36">
        <f t="shared" si="17"/>
        <v>127.96601793721972</v>
      </c>
      <c r="M100" s="37">
        <f t="shared" si="18"/>
        <v>31182.109999999986</v>
      </c>
      <c r="N100" s="36">
        <f t="shared" si="19"/>
        <v>68.138543457497605</v>
      </c>
      <c r="O100" s="37">
        <f t="shared" si="20"/>
        <v>-66717.890000000014</v>
      </c>
      <c r="P100" s="36">
        <f t="shared" si="21"/>
        <v>70.183034923757987</v>
      </c>
      <c r="Q100" s="37">
        <f t="shared" si="22"/>
        <v>-60617.890000000014</v>
      </c>
    </row>
    <row r="101" spans="1:17" ht="63.75" customHeight="1" outlineLevel="3" collapsed="1">
      <c r="A101" s="16" t="s">
        <v>131</v>
      </c>
      <c r="B101" s="19" t="s">
        <v>132</v>
      </c>
      <c r="C101" s="18">
        <v>77321.58</v>
      </c>
      <c r="D101" s="18">
        <v>56900</v>
      </c>
      <c r="E101" s="18">
        <v>56900</v>
      </c>
      <c r="F101" s="18">
        <v>42600</v>
      </c>
      <c r="G101" s="18">
        <v>55849.86</v>
      </c>
      <c r="H101" s="32">
        <f t="shared" si="14"/>
        <v>1.3022812491978885E-2</v>
      </c>
      <c r="I101" s="32">
        <f t="shared" si="23"/>
        <v>9.1233705002366591E-2</v>
      </c>
      <c r="J101" s="36">
        <f t="shared" si="15"/>
        <v>72.230624361271452</v>
      </c>
      <c r="K101" s="37">
        <f t="shared" si="16"/>
        <v>-21471.72</v>
      </c>
      <c r="L101" s="36">
        <f t="shared" si="17"/>
        <v>98.154411247803168</v>
      </c>
      <c r="M101" s="37">
        <f t="shared" si="18"/>
        <v>-1050.1399999999994</v>
      </c>
      <c r="N101" s="36">
        <f t="shared" si="19"/>
        <v>98.154411247803168</v>
      </c>
      <c r="O101" s="37">
        <f t="shared" si="20"/>
        <v>-1050.1399999999994</v>
      </c>
      <c r="P101" s="36">
        <f t="shared" si="21"/>
        <v>131.10295774647886</v>
      </c>
      <c r="Q101" s="37">
        <f t="shared" si="22"/>
        <v>13249.86</v>
      </c>
    </row>
    <row r="102" spans="1:17" ht="76.5" hidden="1" outlineLevel="4">
      <c r="A102" s="16" t="s">
        <v>133</v>
      </c>
      <c r="B102" s="17" t="s">
        <v>134</v>
      </c>
      <c r="C102" s="18"/>
      <c r="D102" s="18">
        <v>56900</v>
      </c>
      <c r="E102" s="18">
        <v>56900</v>
      </c>
      <c r="F102" s="18">
        <v>42600</v>
      </c>
      <c r="G102" s="18">
        <v>55849.86</v>
      </c>
      <c r="H102" s="32">
        <f t="shared" si="14"/>
        <v>1.3022812491978885E-2</v>
      </c>
      <c r="I102" s="32">
        <f t="shared" si="23"/>
        <v>9.1233705002366591E-2</v>
      </c>
      <c r="J102" s="36" t="e">
        <f t="shared" si="15"/>
        <v>#DIV/0!</v>
      </c>
      <c r="K102" s="37">
        <f t="shared" si="16"/>
        <v>55849.86</v>
      </c>
      <c r="L102" s="36">
        <f t="shared" si="17"/>
        <v>98.154411247803168</v>
      </c>
      <c r="M102" s="37">
        <f t="shared" si="18"/>
        <v>-1050.1399999999994</v>
      </c>
      <c r="N102" s="36">
        <f t="shared" si="19"/>
        <v>98.154411247803168</v>
      </c>
      <c r="O102" s="37">
        <f t="shared" si="20"/>
        <v>-1050.1399999999994</v>
      </c>
      <c r="P102" s="36">
        <f t="shared" si="21"/>
        <v>131.10295774647886</v>
      </c>
      <c r="Q102" s="37">
        <f t="shared" si="22"/>
        <v>13249.86</v>
      </c>
    </row>
    <row r="103" spans="1:17" ht="76.5" hidden="1" outlineLevel="7">
      <c r="A103" s="16" t="s">
        <v>133</v>
      </c>
      <c r="B103" s="17" t="s">
        <v>134</v>
      </c>
      <c r="C103" s="18"/>
      <c r="D103" s="18">
        <v>56900</v>
      </c>
      <c r="E103" s="18">
        <v>56900</v>
      </c>
      <c r="F103" s="18">
        <v>42600</v>
      </c>
      <c r="G103" s="18">
        <v>55849.86</v>
      </c>
      <c r="H103" s="32">
        <f t="shared" si="14"/>
        <v>1.3022812491978885E-2</v>
      </c>
      <c r="I103" s="32">
        <f t="shared" si="23"/>
        <v>9.1233705002366591E-2</v>
      </c>
      <c r="J103" s="36" t="e">
        <f t="shared" si="15"/>
        <v>#DIV/0!</v>
      </c>
      <c r="K103" s="37">
        <f t="shared" si="16"/>
        <v>55849.86</v>
      </c>
      <c r="L103" s="36">
        <f t="shared" si="17"/>
        <v>98.154411247803168</v>
      </c>
      <c r="M103" s="37">
        <f t="shared" si="18"/>
        <v>-1050.1399999999994</v>
      </c>
      <c r="N103" s="36">
        <f t="shared" si="19"/>
        <v>98.154411247803168</v>
      </c>
      <c r="O103" s="37">
        <f t="shared" si="20"/>
        <v>-1050.1399999999994</v>
      </c>
      <c r="P103" s="36">
        <f t="shared" si="21"/>
        <v>131.10295774647886</v>
      </c>
      <c r="Q103" s="37">
        <f t="shared" si="22"/>
        <v>13249.86</v>
      </c>
    </row>
    <row r="104" spans="1:17" ht="51" outlineLevel="3" collapsed="1">
      <c r="A104" s="16" t="s">
        <v>135</v>
      </c>
      <c r="B104" s="17" t="s">
        <v>136</v>
      </c>
      <c r="C104" s="18">
        <v>576078.15</v>
      </c>
      <c r="D104" s="18">
        <v>765900</v>
      </c>
      <c r="E104" s="18">
        <v>765900</v>
      </c>
      <c r="F104" s="18">
        <v>574500</v>
      </c>
      <c r="G104" s="18">
        <v>519538.81</v>
      </c>
      <c r="H104" s="32">
        <f t="shared" si="14"/>
        <v>0.12114366096774179</v>
      </c>
      <c r="I104" s="32">
        <f t="shared" si="23"/>
        <v>0.84869416913167883</v>
      </c>
      <c r="J104" s="36">
        <f t="shared" si="15"/>
        <v>90.185473967377519</v>
      </c>
      <c r="K104" s="37">
        <f t="shared" si="16"/>
        <v>-56539.340000000026</v>
      </c>
      <c r="L104" s="36">
        <f t="shared" si="17"/>
        <v>67.833765504635068</v>
      </c>
      <c r="M104" s="37">
        <f t="shared" si="18"/>
        <v>-246361.19</v>
      </c>
      <c r="N104" s="36">
        <f t="shared" si="19"/>
        <v>67.833765504635068</v>
      </c>
      <c r="O104" s="37">
        <f t="shared" si="20"/>
        <v>-246361.19</v>
      </c>
      <c r="P104" s="36">
        <f t="shared" si="21"/>
        <v>90.433213228894687</v>
      </c>
      <c r="Q104" s="37">
        <f t="shared" si="22"/>
        <v>-54961.19</v>
      </c>
    </row>
    <row r="105" spans="1:17" ht="38.25" hidden="1" outlineLevel="4">
      <c r="A105" s="16" t="s">
        <v>137</v>
      </c>
      <c r="B105" s="17" t="s">
        <v>138</v>
      </c>
      <c r="C105" s="18"/>
      <c r="D105" s="18">
        <v>765900</v>
      </c>
      <c r="E105" s="18">
        <v>765900</v>
      </c>
      <c r="F105" s="18">
        <v>574500</v>
      </c>
      <c r="G105" s="18">
        <v>519538.81</v>
      </c>
      <c r="H105" s="32">
        <f t="shared" si="14"/>
        <v>0.12114366096774179</v>
      </c>
      <c r="I105" s="32">
        <f t="shared" si="23"/>
        <v>0.84869416913167883</v>
      </c>
      <c r="J105" s="36" t="e">
        <f t="shared" si="15"/>
        <v>#DIV/0!</v>
      </c>
      <c r="K105" s="37">
        <f t="shared" si="16"/>
        <v>519538.81</v>
      </c>
      <c r="L105" s="36">
        <f t="shared" si="17"/>
        <v>67.833765504635068</v>
      </c>
      <c r="M105" s="37">
        <f t="shared" si="18"/>
        <v>-246361.19</v>
      </c>
      <c r="N105" s="36">
        <f t="shared" si="19"/>
        <v>67.833765504635068</v>
      </c>
      <c r="O105" s="37">
        <f t="shared" si="20"/>
        <v>-246361.19</v>
      </c>
      <c r="P105" s="36">
        <f t="shared" si="21"/>
        <v>90.433213228894687</v>
      </c>
      <c r="Q105" s="37">
        <f t="shared" si="22"/>
        <v>-54961.19</v>
      </c>
    </row>
    <row r="106" spans="1:17" ht="38.25" hidden="1" outlineLevel="7">
      <c r="A106" s="16" t="s">
        <v>137</v>
      </c>
      <c r="B106" s="17" t="s">
        <v>138</v>
      </c>
      <c r="C106" s="18"/>
      <c r="D106" s="18">
        <v>765900</v>
      </c>
      <c r="E106" s="18">
        <v>765900</v>
      </c>
      <c r="F106" s="18">
        <v>574500</v>
      </c>
      <c r="G106" s="18">
        <v>519538.81</v>
      </c>
      <c r="H106" s="32">
        <f t="shared" si="14"/>
        <v>0.12114366096774179</v>
      </c>
      <c r="I106" s="32">
        <f t="shared" si="23"/>
        <v>0.84869416913167883</v>
      </c>
      <c r="J106" s="36" t="e">
        <f t="shared" si="15"/>
        <v>#DIV/0!</v>
      </c>
      <c r="K106" s="37">
        <f t="shared" si="16"/>
        <v>519538.81</v>
      </c>
      <c r="L106" s="36">
        <f t="shared" si="17"/>
        <v>67.833765504635068</v>
      </c>
      <c r="M106" s="37">
        <f t="shared" si="18"/>
        <v>-246361.19</v>
      </c>
      <c r="N106" s="36">
        <f t="shared" si="19"/>
        <v>67.833765504635068</v>
      </c>
      <c r="O106" s="37">
        <f t="shared" si="20"/>
        <v>-246361.19</v>
      </c>
      <c r="P106" s="36">
        <f t="shared" si="21"/>
        <v>90.433213228894687</v>
      </c>
      <c r="Q106" s="37">
        <f t="shared" si="22"/>
        <v>-54961.19</v>
      </c>
    </row>
    <row r="107" spans="1:17" ht="51" outlineLevel="2" collapsed="1">
      <c r="A107" s="16" t="s">
        <v>139</v>
      </c>
      <c r="B107" s="17" t="s">
        <v>140</v>
      </c>
      <c r="C107" s="18">
        <v>2353953.0299999998</v>
      </c>
      <c r="D107" s="18">
        <v>2804300</v>
      </c>
      <c r="E107" s="18">
        <v>3354800</v>
      </c>
      <c r="F107" s="18">
        <v>2546000</v>
      </c>
      <c r="G107" s="18">
        <v>2546061.2599999998</v>
      </c>
      <c r="H107" s="32">
        <f t="shared" si="14"/>
        <v>0.59367880925881444</v>
      </c>
      <c r="I107" s="32">
        <f t="shared" si="23"/>
        <v>4.1591259479037861</v>
      </c>
      <c r="J107" s="36">
        <f t="shared" si="15"/>
        <v>108.16109019813365</v>
      </c>
      <c r="K107" s="37">
        <f t="shared" si="16"/>
        <v>192108.22999999998</v>
      </c>
      <c r="L107" s="36">
        <f t="shared" si="17"/>
        <v>90.791329743608017</v>
      </c>
      <c r="M107" s="37">
        <f t="shared" si="18"/>
        <v>-258238.74000000022</v>
      </c>
      <c r="N107" s="36">
        <f t="shared" si="19"/>
        <v>75.893086324072968</v>
      </c>
      <c r="O107" s="37">
        <f t="shared" si="20"/>
        <v>-808738.74000000022</v>
      </c>
      <c r="P107" s="36">
        <f t="shared" si="21"/>
        <v>100.00240612725844</v>
      </c>
      <c r="Q107" s="37">
        <f t="shared" si="22"/>
        <v>61.259999999776483</v>
      </c>
    </row>
    <row r="108" spans="1:17" ht="51" hidden="1" outlineLevel="3">
      <c r="A108" s="16" t="s">
        <v>141</v>
      </c>
      <c r="B108" s="17" t="s">
        <v>142</v>
      </c>
      <c r="C108" s="18"/>
      <c r="D108" s="18">
        <v>2510000</v>
      </c>
      <c r="E108" s="18">
        <v>3046000</v>
      </c>
      <c r="F108" s="18">
        <v>2293400</v>
      </c>
      <c r="G108" s="18">
        <v>2293481.3199999998</v>
      </c>
      <c r="H108" s="32">
        <f t="shared" si="14"/>
        <v>0.53478338502936662</v>
      </c>
      <c r="I108" s="32">
        <f t="shared" si="23"/>
        <v>3.7465232352832811</v>
      </c>
      <c r="J108" s="36" t="e">
        <f t="shared" si="15"/>
        <v>#DIV/0!</v>
      </c>
      <c r="K108" s="37">
        <f t="shared" si="16"/>
        <v>2293481.3199999998</v>
      </c>
      <c r="L108" s="36">
        <f t="shared" si="17"/>
        <v>91.373757768924293</v>
      </c>
      <c r="M108" s="37">
        <f t="shared" si="18"/>
        <v>-216518.68000000017</v>
      </c>
      <c r="N108" s="36">
        <f t="shared" si="19"/>
        <v>75.294856204858831</v>
      </c>
      <c r="O108" s="37">
        <f t="shared" si="20"/>
        <v>-752518.68000000017</v>
      </c>
      <c r="P108" s="36">
        <f t="shared" si="21"/>
        <v>100.00354582715619</v>
      </c>
      <c r="Q108" s="37">
        <f t="shared" si="22"/>
        <v>81.319999999832362</v>
      </c>
    </row>
    <row r="109" spans="1:17" ht="127.5" hidden="1" outlineLevel="4">
      <c r="A109" s="16" t="s">
        <v>143</v>
      </c>
      <c r="B109" s="19" t="s">
        <v>144</v>
      </c>
      <c r="C109" s="18"/>
      <c r="D109" s="18">
        <v>2510000</v>
      </c>
      <c r="E109" s="18">
        <v>3046000</v>
      </c>
      <c r="F109" s="18">
        <v>2293400</v>
      </c>
      <c r="G109" s="18">
        <v>2293481.3199999998</v>
      </c>
      <c r="H109" s="32">
        <f t="shared" si="14"/>
        <v>0.53478338502936662</v>
      </c>
      <c r="I109" s="32">
        <f t="shared" si="23"/>
        <v>3.7465232352832811</v>
      </c>
      <c r="J109" s="36" t="e">
        <f t="shared" si="15"/>
        <v>#DIV/0!</v>
      </c>
      <c r="K109" s="37">
        <f t="shared" si="16"/>
        <v>2293481.3199999998</v>
      </c>
      <c r="L109" s="36">
        <f t="shared" si="17"/>
        <v>91.373757768924293</v>
      </c>
      <c r="M109" s="37">
        <f t="shared" si="18"/>
        <v>-216518.68000000017</v>
      </c>
      <c r="N109" s="36">
        <f t="shared" si="19"/>
        <v>75.294856204858831</v>
      </c>
      <c r="O109" s="37">
        <f t="shared" si="20"/>
        <v>-752518.68000000017</v>
      </c>
      <c r="P109" s="36">
        <f t="shared" si="21"/>
        <v>100.00354582715619</v>
      </c>
      <c r="Q109" s="37">
        <f t="shared" si="22"/>
        <v>81.319999999832362</v>
      </c>
    </row>
    <row r="110" spans="1:17" ht="127.5" hidden="1" outlineLevel="7">
      <c r="A110" s="16" t="s">
        <v>143</v>
      </c>
      <c r="B110" s="19" t="s">
        <v>144</v>
      </c>
      <c r="C110" s="18"/>
      <c r="D110" s="18">
        <v>2510000</v>
      </c>
      <c r="E110" s="18">
        <v>3046000</v>
      </c>
      <c r="F110" s="18">
        <v>2293400</v>
      </c>
      <c r="G110" s="18">
        <v>2293481.3199999998</v>
      </c>
      <c r="H110" s="32">
        <f t="shared" si="14"/>
        <v>0.53478338502936662</v>
      </c>
      <c r="I110" s="32">
        <f t="shared" si="23"/>
        <v>3.7465232352832811</v>
      </c>
      <c r="J110" s="36" t="e">
        <f t="shared" si="15"/>
        <v>#DIV/0!</v>
      </c>
      <c r="K110" s="37">
        <f t="shared" si="16"/>
        <v>2293481.3199999998</v>
      </c>
      <c r="L110" s="36">
        <f t="shared" si="17"/>
        <v>91.373757768924293</v>
      </c>
      <c r="M110" s="37">
        <f t="shared" si="18"/>
        <v>-216518.68000000017</v>
      </c>
      <c r="N110" s="36">
        <f t="shared" si="19"/>
        <v>75.294856204858831</v>
      </c>
      <c r="O110" s="37">
        <f t="shared" si="20"/>
        <v>-752518.68000000017</v>
      </c>
      <c r="P110" s="36">
        <f t="shared" si="21"/>
        <v>100.00354582715619</v>
      </c>
      <c r="Q110" s="37">
        <f t="shared" si="22"/>
        <v>81.319999999832362</v>
      </c>
    </row>
    <row r="111" spans="1:17" ht="51" hidden="1" outlineLevel="3">
      <c r="A111" s="16" t="s">
        <v>145</v>
      </c>
      <c r="B111" s="17" t="s">
        <v>146</v>
      </c>
      <c r="C111" s="18"/>
      <c r="D111" s="18">
        <v>294300</v>
      </c>
      <c r="E111" s="18">
        <v>308800</v>
      </c>
      <c r="F111" s="18">
        <v>252600</v>
      </c>
      <c r="G111" s="18">
        <v>252579.94</v>
      </c>
      <c r="H111" s="32">
        <f t="shared" si="14"/>
        <v>5.8895424229447962E-2</v>
      </c>
      <c r="I111" s="32">
        <f t="shared" si="23"/>
        <v>0.41260271262050524</v>
      </c>
      <c r="J111" s="36" t="e">
        <f t="shared" si="15"/>
        <v>#DIV/0!</v>
      </c>
      <c r="K111" s="37">
        <f t="shared" si="16"/>
        <v>252579.94</v>
      </c>
      <c r="L111" s="36">
        <f t="shared" si="17"/>
        <v>85.823968739381584</v>
      </c>
      <c r="M111" s="37">
        <f t="shared" si="18"/>
        <v>-41720.06</v>
      </c>
      <c r="N111" s="36">
        <f t="shared" si="19"/>
        <v>81.794022020725393</v>
      </c>
      <c r="O111" s="37">
        <f t="shared" si="20"/>
        <v>-56220.06</v>
      </c>
      <c r="P111" s="36">
        <f t="shared" si="21"/>
        <v>99.992058590657166</v>
      </c>
      <c r="Q111" s="37">
        <f t="shared" si="22"/>
        <v>-20.059999999997672</v>
      </c>
    </row>
    <row r="112" spans="1:17" ht="102" hidden="1" outlineLevel="4">
      <c r="A112" s="16" t="s">
        <v>147</v>
      </c>
      <c r="B112" s="19" t="s">
        <v>148</v>
      </c>
      <c r="C112" s="18"/>
      <c r="D112" s="18">
        <v>294300</v>
      </c>
      <c r="E112" s="18">
        <v>308800</v>
      </c>
      <c r="F112" s="18">
        <v>252600</v>
      </c>
      <c r="G112" s="18">
        <v>252579.94</v>
      </c>
      <c r="H112" s="32">
        <f t="shared" si="14"/>
        <v>5.8895424229447962E-2</v>
      </c>
      <c r="I112" s="32">
        <f t="shared" si="23"/>
        <v>0.41260271262050524</v>
      </c>
      <c r="J112" s="36" t="e">
        <f t="shared" si="15"/>
        <v>#DIV/0!</v>
      </c>
      <c r="K112" s="37">
        <f t="shared" si="16"/>
        <v>252579.94</v>
      </c>
      <c r="L112" s="36">
        <f t="shared" si="17"/>
        <v>85.823968739381584</v>
      </c>
      <c r="M112" s="37">
        <f t="shared" si="18"/>
        <v>-41720.06</v>
      </c>
      <c r="N112" s="36">
        <f t="shared" si="19"/>
        <v>81.794022020725393</v>
      </c>
      <c r="O112" s="37">
        <f t="shared" si="20"/>
        <v>-56220.06</v>
      </c>
      <c r="P112" s="36">
        <f t="shared" si="21"/>
        <v>99.992058590657166</v>
      </c>
      <c r="Q112" s="37">
        <f t="shared" si="22"/>
        <v>-20.059999999997672</v>
      </c>
    </row>
    <row r="113" spans="1:17" ht="102" hidden="1" outlineLevel="7">
      <c r="A113" s="16" t="s">
        <v>147</v>
      </c>
      <c r="B113" s="19" t="s">
        <v>148</v>
      </c>
      <c r="C113" s="18"/>
      <c r="D113" s="18">
        <v>294300</v>
      </c>
      <c r="E113" s="18">
        <v>308800</v>
      </c>
      <c r="F113" s="18">
        <v>252600</v>
      </c>
      <c r="G113" s="18">
        <v>252579.94</v>
      </c>
      <c r="H113" s="32">
        <f t="shared" si="14"/>
        <v>5.8895424229447962E-2</v>
      </c>
      <c r="I113" s="32">
        <f t="shared" si="23"/>
        <v>0.41260271262050524</v>
      </c>
      <c r="J113" s="36" t="e">
        <f t="shared" si="15"/>
        <v>#DIV/0!</v>
      </c>
      <c r="K113" s="37">
        <f t="shared" si="16"/>
        <v>252579.94</v>
      </c>
      <c r="L113" s="36">
        <f t="shared" si="17"/>
        <v>85.823968739381584</v>
      </c>
      <c r="M113" s="37">
        <f t="shared" si="18"/>
        <v>-41720.06</v>
      </c>
      <c r="N113" s="36">
        <f t="shared" si="19"/>
        <v>81.794022020725393</v>
      </c>
      <c r="O113" s="37">
        <f t="shared" si="20"/>
        <v>-56220.06</v>
      </c>
      <c r="P113" s="36">
        <f t="shared" si="21"/>
        <v>99.992058590657166</v>
      </c>
      <c r="Q113" s="37">
        <f t="shared" si="22"/>
        <v>-20.059999999997672</v>
      </c>
    </row>
    <row r="114" spans="1:17" ht="89.25" customHeight="1" outlineLevel="2" collapsed="1">
      <c r="A114" s="16" t="s">
        <v>149</v>
      </c>
      <c r="B114" s="19" t="s">
        <v>150</v>
      </c>
      <c r="C114" s="18">
        <v>617464.99</v>
      </c>
      <c r="D114" s="18">
        <v>537700</v>
      </c>
      <c r="E114" s="18">
        <v>620000</v>
      </c>
      <c r="F114" s="18">
        <v>558300</v>
      </c>
      <c r="G114" s="18">
        <v>693159.62</v>
      </c>
      <c r="H114" s="32">
        <f t="shared" si="14"/>
        <v>0.16162775982377281</v>
      </c>
      <c r="I114" s="32">
        <f t="shared" si="23"/>
        <v>1.1323129599721919</v>
      </c>
      <c r="J114" s="36">
        <f t="shared" si="15"/>
        <v>112.2589347130434</v>
      </c>
      <c r="K114" s="37">
        <f t="shared" si="16"/>
        <v>75694.63</v>
      </c>
      <c r="L114" s="36">
        <f t="shared" si="17"/>
        <v>128.91196206062861</v>
      </c>
      <c r="M114" s="37">
        <f t="shared" si="18"/>
        <v>155459.62</v>
      </c>
      <c r="N114" s="36">
        <f t="shared" si="19"/>
        <v>111.79993870967742</v>
      </c>
      <c r="O114" s="37">
        <f t="shared" si="20"/>
        <v>73159.62</v>
      </c>
      <c r="P114" s="36">
        <f t="shared" si="21"/>
        <v>124.15540390471074</v>
      </c>
      <c r="Q114" s="37">
        <f t="shared" si="22"/>
        <v>134859.62</v>
      </c>
    </row>
    <row r="115" spans="1:17" ht="102" hidden="1" outlineLevel="3">
      <c r="A115" s="16" t="s">
        <v>151</v>
      </c>
      <c r="B115" s="19" t="s">
        <v>152</v>
      </c>
      <c r="C115" s="18"/>
      <c r="D115" s="18">
        <v>537700</v>
      </c>
      <c r="E115" s="18">
        <v>620000</v>
      </c>
      <c r="F115" s="18">
        <v>558300</v>
      </c>
      <c r="G115" s="18">
        <v>693159.62</v>
      </c>
      <c r="H115" s="32">
        <f t="shared" si="14"/>
        <v>0.16162775982377281</v>
      </c>
      <c r="I115" s="32">
        <f t="shared" si="23"/>
        <v>1.1323129599721919</v>
      </c>
      <c r="J115" s="36" t="e">
        <f t="shared" si="15"/>
        <v>#DIV/0!</v>
      </c>
      <c r="K115" s="37">
        <f t="shared" si="16"/>
        <v>693159.62</v>
      </c>
      <c r="L115" s="36">
        <f t="shared" si="17"/>
        <v>128.91196206062861</v>
      </c>
      <c r="M115" s="37">
        <f t="shared" si="18"/>
        <v>155459.62</v>
      </c>
      <c r="N115" s="36">
        <f t="shared" si="19"/>
        <v>111.79993870967742</v>
      </c>
      <c r="O115" s="37">
        <f t="shared" si="20"/>
        <v>73159.62</v>
      </c>
      <c r="P115" s="36">
        <f t="shared" si="21"/>
        <v>124.15540390471074</v>
      </c>
      <c r="Q115" s="37">
        <f t="shared" si="22"/>
        <v>134859.62</v>
      </c>
    </row>
    <row r="116" spans="1:17" ht="89.25" hidden="1" outlineLevel="4">
      <c r="A116" s="16" t="s">
        <v>153</v>
      </c>
      <c r="B116" s="17" t="s">
        <v>154</v>
      </c>
      <c r="C116" s="18"/>
      <c r="D116" s="18">
        <v>537700</v>
      </c>
      <c r="E116" s="18">
        <v>620000</v>
      </c>
      <c r="F116" s="18">
        <v>558300</v>
      </c>
      <c r="G116" s="18">
        <v>693159.62</v>
      </c>
      <c r="H116" s="32">
        <f t="shared" si="14"/>
        <v>0.16162775982377281</v>
      </c>
      <c r="I116" s="32">
        <f t="shared" si="23"/>
        <v>1.1323129599721919</v>
      </c>
      <c r="J116" s="36" t="e">
        <f t="shared" si="15"/>
        <v>#DIV/0!</v>
      </c>
      <c r="K116" s="37">
        <f t="shared" si="16"/>
        <v>693159.62</v>
      </c>
      <c r="L116" s="36">
        <f t="shared" si="17"/>
        <v>128.91196206062861</v>
      </c>
      <c r="M116" s="37">
        <f t="shared" si="18"/>
        <v>155459.62</v>
      </c>
      <c r="N116" s="36">
        <f t="shared" si="19"/>
        <v>111.79993870967742</v>
      </c>
      <c r="O116" s="37">
        <f t="shared" si="20"/>
        <v>73159.62</v>
      </c>
      <c r="P116" s="36">
        <f t="shared" si="21"/>
        <v>124.15540390471074</v>
      </c>
      <c r="Q116" s="37">
        <f t="shared" si="22"/>
        <v>134859.62</v>
      </c>
    </row>
    <row r="117" spans="1:17" ht="89.25" hidden="1" outlineLevel="7">
      <c r="A117" s="16" t="s">
        <v>153</v>
      </c>
      <c r="B117" s="17" t="s">
        <v>154</v>
      </c>
      <c r="C117" s="18"/>
      <c r="D117" s="18">
        <v>537700</v>
      </c>
      <c r="E117" s="18">
        <v>620000</v>
      </c>
      <c r="F117" s="18">
        <v>558300</v>
      </c>
      <c r="G117" s="18">
        <v>693159.62</v>
      </c>
      <c r="H117" s="32">
        <f t="shared" si="14"/>
        <v>0.16162775982377281</v>
      </c>
      <c r="I117" s="32">
        <f t="shared" si="23"/>
        <v>1.1323129599721919</v>
      </c>
      <c r="J117" s="36" t="e">
        <f t="shared" si="15"/>
        <v>#DIV/0!</v>
      </c>
      <c r="K117" s="37">
        <f t="shared" si="16"/>
        <v>693159.62</v>
      </c>
      <c r="L117" s="36">
        <f t="shared" si="17"/>
        <v>128.91196206062861</v>
      </c>
      <c r="M117" s="37">
        <f t="shared" si="18"/>
        <v>155459.62</v>
      </c>
      <c r="N117" s="36">
        <f t="shared" si="19"/>
        <v>111.79993870967742</v>
      </c>
      <c r="O117" s="37">
        <f t="shared" si="20"/>
        <v>73159.62</v>
      </c>
      <c r="P117" s="36">
        <f t="shared" si="21"/>
        <v>124.15540390471074</v>
      </c>
      <c r="Q117" s="37">
        <f t="shared" si="22"/>
        <v>134859.62</v>
      </c>
    </row>
    <row r="118" spans="1:17" ht="25.5" outlineLevel="1" collapsed="1">
      <c r="A118" s="16" t="s">
        <v>155</v>
      </c>
      <c r="B118" s="17" t="s">
        <v>156</v>
      </c>
      <c r="C118" s="18">
        <v>134449.1</v>
      </c>
      <c r="D118" s="18">
        <v>188500</v>
      </c>
      <c r="E118" s="18">
        <v>402900</v>
      </c>
      <c r="F118" s="18">
        <v>349400</v>
      </c>
      <c r="G118" s="18">
        <v>486002.82</v>
      </c>
      <c r="H118" s="32">
        <f t="shared" si="14"/>
        <v>0.11332389365762</v>
      </c>
      <c r="I118" s="32">
        <f t="shared" si="23"/>
        <v>0.79391135286996717</v>
      </c>
      <c r="J118" s="36">
        <f t="shared" si="15"/>
        <v>361.477183558685</v>
      </c>
      <c r="K118" s="37">
        <f t="shared" si="16"/>
        <v>351553.72</v>
      </c>
      <c r="L118" s="36">
        <f t="shared" si="17"/>
        <v>257.8264297082228</v>
      </c>
      <c r="M118" s="37">
        <f t="shared" si="18"/>
        <v>297502.82</v>
      </c>
      <c r="N118" s="36">
        <f t="shared" si="19"/>
        <v>120.62616530156367</v>
      </c>
      <c r="O118" s="37">
        <f t="shared" si="20"/>
        <v>83102.820000000007</v>
      </c>
      <c r="P118" s="36">
        <f t="shared" si="21"/>
        <v>139.09639954207213</v>
      </c>
      <c r="Q118" s="37">
        <f t="shared" si="22"/>
        <v>136602.82</v>
      </c>
    </row>
    <row r="119" spans="1:17" ht="25.5" hidden="1" outlineLevel="2">
      <c r="A119" s="16" t="s">
        <v>157</v>
      </c>
      <c r="B119" s="17" t="s">
        <v>158</v>
      </c>
      <c r="C119" s="18"/>
      <c r="D119" s="18">
        <v>188500</v>
      </c>
      <c r="E119" s="18">
        <v>402900</v>
      </c>
      <c r="F119" s="18">
        <v>349400</v>
      </c>
      <c r="G119" s="18">
        <v>486002.82</v>
      </c>
      <c r="H119" s="32">
        <f t="shared" si="14"/>
        <v>0.11332389365762</v>
      </c>
      <c r="I119" s="32">
        <f t="shared" si="23"/>
        <v>0.79391135286996717</v>
      </c>
      <c r="J119" s="36" t="e">
        <f t="shared" si="15"/>
        <v>#DIV/0!</v>
      </c>
      <c r="K119" s="37">
        <f t="shared" si="16"/>
        <v>486002.82</v>
      </c>
      <c r="L119" s="36">
        <f t="shared" si="17"/>
        <v>257.8264297082228</v>
      </c>
      <c r="M119" s="37">
        <f t="shared" si="18"/>
        <v>297502.82</v>
      </c>
      <c r="N119" s="36">
        <f t="shared" si="19"/>
        <v>120.62616530156367</v>
      </c>
      <c r="O119" s="37">
        <f t="shared" si="20"/>
        <v>83102.820000000007</v>
      </c>
      <c r="P119" s="36">
        <f t="shared" si="21"/>
        <v>139.09639954207213</v>
      </c>
      <c r="Q119" s="37">
        <f t="shared" si="22"/>
        <v>136602.82</v>
      </c>
    </row>
    <row r="120" spans="1:17" ht="38.25" hidden="1" outlineLevel="3">
      <c r="A120" s="16" t="s">
        <v>159</v>
      </c>
      <c r="B120" s="17" t="s">
        <v>160</v>
      </c>
      <c r="C120" s="18"/>
      <c r="D120" s="18">
        <v>89500</v>
      </c>
      <c r="E120" s="18">
        <v>303900</v>
      </c>
      <c r="F120" s="18">
        <v>275400</v>
      </c>
      <c r="G120" s="18">
        <v>463304.8</v>
      </c>
      <c r="H120" s="32">
        <f t="shared" si="14"/>
        <v>0.10803127415241109</v>
      </c>
      <c r="I120" s="32">
        <f t="shared" si="23"/>
        <v>0.75683293475364943</v>
      </c>
      <c r="J120" s="36" t="e">
        <f t="shared" si="15"/>
        <v>#DIV/0!</v>
      </c>
      <c r="K120" s="37">
        <f t="shared" si="16"/>
        <v>463304.8</v>
      </c>
      <c r="L120" s="36">
        <f t="shared" si="17"/>
        <v>517.65899441340787</v>
      </c>
      <c r="M120" s="37">
        <f t="shared" si="18"/>
        <v>373804.79999999999</v>
      </c>
      <c r="N120" s="36">
        <f t="shared" si="19"/>
        <v>152.4530437643962</v>
      </c>
      <c r="O120" s="37">
        <f t="shared" si="20"/>
        <v>159404.79999999999</v>
      </c>
      <c r="P120" s="36">
        <f t="shared" si="21"/>
        <v>168.22977487291212</v>
      </c>
      <c r="Q120" s="37">
        <f t="shared" si="22"/>
        <v>187904.8</v>
      </c>
    </row>
    <row r="121" spans="1:17" ht="76.5" hidden="1" outlineLevel="4">
      <c r="A121" s="16" t="s">
        <v>161</v>
      </c>
      <c r="B121" s="17" t="s">
        <v>162</v>
      </c>
      <c r="C121" s="18"/>
      <c r="D121" s="18">
        <v>89500</v>
      </c>
      <c r="E121" s="18">
        <v>303900</v>
      </c>
      <c r="F121" s="18">
        <v>275400</v>
      </c>
      <c r="G121" s="18">
        <v>463304.8</v>
      </c>
      <c r="H121" s="32">
        <f t="shared" si="14"/>
        <v>0.10803127415241109</v>
      </c>
      <c r="I121" s="32">
        <f t="shared" si="23"/>
        <v>0.75683293475364943</v>
      </c>
      <c r="J121" s="36" t="e">
        <f t="shared" si="15"/>
        <v>#DIV/0!</v>
      </c>
      <c r="K121" s="37">
        <f t="shared" si="16"/>
        <v>463304.8</v>
      </c>
      <c r="L121" s="36">
        <f t="shared" si="17"/>
        <v>517.65899441340787</v>
      </c>
      <c r="M121" s="37">
        <f t="shared" si="18"/>
        <v>373804.79999999999</v>
      </c>
      <c r="N121" s="36">
        <f t="shared" si="19"/>
        <v>152.4530437643962</v>
      </c>
      <c r="O121" s="37">
        <f t="shared" si="20"/>
        <v>159404.79999999999</v>
      </c>
      <c r="P121" s="36">
        <f t="shared" si="21"/>
        <v>168.22977487291212</v>
      </c>
      <c r="Q121" s="37">
        <f t="shared" si="22"/>
        <v>187904.8</v>
      </c>
    </row>
    <row r="122" spans="1:17" ht="76.5" hidden="1" outlineLevel="7">
      <c r="A122" s="16" t="s">
        <v>161</v>
      </c>
      <c r="B122" s="17" t="s">
        <v>162</v>
      </c>
      <c r="C122" s="18"/>
      <c r="D122" s="18">
        <v>89500</v>
      </c>
      <c r="E122" s="18">
        <v>303900</v>
      </c>
      <c r="F122" s="18">
        <v>275400</v>
      </c>
      <c r="G122" s="18">
        <v>463304.8</v>
      </c>
      <c r="H122" s="32">
        <f t="shared" si="14"/>
        <v>0.10803127415241109</v>
      </c>
      <c r="I122" s="32">
        <f t="shared" si="23"/>
        <v>0.75683293475364943</v>
      </c>
      <c r="J122" s="36" t="e">
        <f t="shared" si="15"/>
        <v>#DIV/0!</v>
      </c>
      <c r="K122" s="37">
        <f t="shared" si="16"/>
        <v>463304.8</v>
      </c>
      <c r="L122" s="36">
        <f t="shared" si="17"/>
        <v>517.65899441340787</v>
      </c>
      <c r="M122" s="37">
        <f t="shared" si="18"/>
        <v>373804.79999999999</v>
      </c>
      <c r="N122" s="36">
        <f t="shared" si="19"/>
        <v>152.4530437643962</v>
      </c>
      <c r="O122" s="37">
        <f t="shared" si="20"/>
        <v>159404.79999999999</v>
      </c>
      <c r="P122" s="36">
        <f t="shared" si="21"/>
        <v>168.22977487291212</v>
      </c>
      <c r="Q122" s="37">
        <f t="shared" si="22"/>
        <v>187904.8</v>
      </c>
    </row>
    <row r="123" spans="1:17" ht="51" hidden="1" outlineLevel="3">
      <c r="A123" s="16" t="s">
        <v>163</v>
      </c>
      <c r="B123" s="17" t="s">
        <v>164</v>
      </c>
      <c r="C123" s="18"/>
      <c r="D123" s="18">
        <v>99000</v>
      </c>
      <c r="E123" s="18">
        <v>99000</v>
      </c>
      <c r="F123" s="18">
        <v>74000</v>
      </c>
      <c r="G123" s="18">
        <v>22698.02</v>
      </c>
      <c r="H123" s="32">
        <f t="shared" si="14"/>
        <v>5.2926195052089035E-3</v>
      </c>
      <c r="I123" s="32">
        <f t="shared" si="23"/>
        <v>3.7078418116317874E-2</v>
      </c>
      <c r="J123" s="36" t="e">
        <f t="shared" si="15"/>
        <v>#DIV/0!</v>
      </c>
      <c r="K123" s="37">
        <f t="shared" si="16"/>
        <v>22698.02</v>
      </c>
      <c r="L123" s="36">
        <f t="shared" si="17"/>
        <v>22.927292929292932</v>
      </c>
      <c r="M123" s="37">
        <f t="shared" si="18"/>
        <v>-76301.98</v>
      </c>
      <c r="N123" s="36">
        <f t="shared" si="19"/>
        <v>22.927292929292932</v>
      </c>
      <c r="O123" s="37">
        <f t="shared" si="20"/>
        <v>-76301.98</v>
      </c>
      <c r="P123" s="36">
        <f t="shared" si="21"/>
        <v>30.673000000000002</v>
      </c>
      <c r="Q123" s="37">
        <f t="shared" si="22"/>
        <v>-51301.979999999996</v>
      </c>
    </row>
    <row r="124" spans="1:17" ht="102" hidden="1" outlineLevel="4">
      <c r="A124" s="16" t="s">
        <v>165</v>
      </c>
      <c r="B124" s="19" t="s">
        <v>166</v>
      </c>
      <c r="C124" s="18"/>
      <c r="D124" s="18">
        <v>99000</v>
      </c>
      <c r="E124" s="18">
        <v>99000</v>
      </c>
      <c r="F124" s="18">
        <v>74000</v>
      </c>
      <c r="G124" s="18">
        <v>22698.02</v>
      </c>
      <c r="H124" s="32">
        <f t="shared" si="14"/>
        <v>5.2926195052089035E-3</v>
      </c>
      <c r="I124" s="32">
        <f t="shared" si="23"/>
        <v>3.7078418116317874E-2</v>
      </c>
      <c r="J124" s="36" t="e">
        <f t="shared" si="15"/>
        <v>#DIV/0!</v>
      </c>
      <c r="K124" s="37">
        <f t="shared" si="16"/>
        <v>22698.02</v>
      </c>
      <c r="L124" s="36">
        <f t="shared" si="17"/>
        <v>22.927292929292932</v>
      </c>
      <c r="M124" s="37">
        <f t="shared" si="18"/>
        <v>-76301.98</v>
      </c>
      <c r="N124" s="36">
        <f t="shared" si="19"/>
        <v>22.927292929292932</v>
      </c>
      <c r="O124" s="37">
        <f t="shared" si="20"/>
        <v>-76301.98</v>
      </c>
      <c r="P124" s="36">
        <f t="shared" si="21"/>
        <v>30.673000000000002</v>
      </c>
      <c r="Q124" s="37">
        <f t="shared" si="22"/>
        <v>-51301.979999999996</v>
      </c>
    </row>
    <row r="125" spans="1:17" ht="102" hidden="1" outlineLevel="7">
      <c r="A125" s="16" t="s">
        <v>165</v>
      </c>
      <c r="B125" s="19" t="s">
        <v>166</v>
      </c>
      <c r="C125" s="18"/>
      <c r="D125" s="18">
        <v>99000</v>
      </c>
      <c r="E125" s="18">
        <v>99000</v>
      </c>
      <c r="F125" s="18">
        <v>74000</v>
      </c>
      <c r="G125" s="18">
        <v>22698.02</v>
      </c>
      <c r="H125" s="32">
        <f t="shared" si="14"/>
        <v>5.2926195052089035E-3</v>
      </c>
      <c r="I125" s="32">
        <f t="shared" si="23"/>
        <v>3.7078418116317874E-2</v>
      </c>
      <c r="J125" s="36" t="e">
        <f t="shared" si="15"/>
        <v>#DIV/0!</v>
      </c>
      <c r="K125" s="37">
        <f t="shared" si="16"/>
        <v>22698.02</v>
      </c>
      <c r="L125" s="36">
        <f t="shared" si="17"/>
        <v>22.927292929292932</v>
      </c>
      <c r="M125" s="37">
        <f t="shared" si="18"/>
        <v>-76301.98</v>
      </c>
      <c r="N125" s="36">
        <f t="shared" si="19"/>
        <v>22.927292929292932</v>
      </c>
      <c r="O125" s="37">
        <f t="shared" si="20"/>
        <v>-76301.98</v>
      </c>
      <c r="P125" s="36">
        <f t="shared" si="21"/>
        <v>30.673000000000002</v>
      </c>
      <c r="Q125" s="37">
        <f t="shared" si="22"/>
        <v>-51301.979999999996</v>
      </c>
    </row>
    <row r="126" spans="1:17" ht="25.5" outlineLevel="1">
      <c r="A126" s="16" t="s">
        <v>167</v>
      </c>
      <c r="B126" s="17" t="s">
        <v>168</v>
      </c>
      <c r="C126" s="18">
        <f>C127+C131</f>
        <v>7354619.9299999997</v>
      </c>
      <c r="D126" s="18">
        <f t="shared" ref="D126:G126" si="27">D127+D131</f>
        <v>9096400</v>
      </c>
      <c r="E126" s="18">
        <f t="shared" si="27"/>
        <v>9057892.4800000004</v>
      </c>
      <c r="F126" s="18">
        <f t="shared" si="27"/>
        <v>6127592.4800000004</v>
      </c>
      <c r="G126" s="18">
        <f t="shared" si="27"/>
        <v>6196085.0800000001</v>
      </c>
      <c r="H126" s="32">
        <f t="shared" si="14"/>
        <v>1.4447745111838775</v>
      </c>
      <c r="I126" s="32">
        <f t="shared" si="23"/>
        <v>10.121633220894108</v>
      </c>
      <c r="J126" s="36">
        <f t="shared" si="15"/>
        <v>84.247522495700196</v>
      </c>
      <c r="K126" s="37">
        <f t="shared" si="16"/>
        <v>-1158534.8499999996</v>
      </c>
      <c r="L126" s="36">
        <f t="shared" si="17"/>
        <v>68.115793940459966</v>
      </c>
      <c r="M126" s="37">
        <f t="shared" si="18"/>
        <v>-2900314.92</v>
      </c>
      <c r="N126" s="36">
        <f t="shared" si="19"/>
        <v>68.405372372006781</v>
      </c>
      <c r="O126" s="37">
        <f t="shared" si="20"/>
        <v>-2861807.4000000004</v>
      </c>
      <c r="P126" s="36">
        <f t="shared" si="21"/>
        <v>101.1177734195535</v>
      </c>
      <c r="Q126" s="37">
        <f t="shared" si="22"/>
        <v>68492.599999999627</v>
      </c>
    </row>
    <row r="127" spans="1:17" outlineLevel="2" collapsed="1">
      <c r="A127" s="16" t="s">
        <v>169</v>
      </c>
      <c r="B127" s="17" t="s">
        <v>170</v>
      </c>
      <c r="C127" s="18">
        <v>4913797.68</v>
      </c>
      <c r="D127" s="18">
        <v>8393200</v>
      </c>
      <c r="E127" s="18">
        <v>8354692.4800000004</v>
      </c>
      <c r="F127" s="18">
        <v>5600292.4800000004</v>
      </c>
      <c r="G127" s="18">
        <v>5629425.8499999996</v>
      </c>
      <c r="H127" s="32">
        <f t="shared" si="14"/>
        <v>1.3126435282389042</v>
      </c>
      <c r="I127" s="32">
        <f t="shared" si="23"/>
        <v>9.1959653494493399</v>
      </c>
      <c r="J127" s="36">
        <f t="shared" si="15"/>
        <v>114.56364743938745</v>
      </c>
      <c r="K127" s="37">
        <f t="shared" si="16"/>
        <v>715628.16999999993</v>
      </c>
      <c r="L127" s="36">
        <f t="shared" si="17"/>
        <v>67.071270194919691</v>
      </c>
      <c r="M127" s="37">
        <f t="shared" si="18"/>
        <v>-2763774.1500000004</v>
      </c>
      <c r="N127" s="36">
        <f t="shared" si="19"/>
        <v>67.380407638893729</v>
      </c>
      <c r="O127" s="37">
        <f t="shared" si="20"/>
        <v>-2725266.6300000008</v>
      </c>
      <c r="P127" s="36">
        <f t="shared" si="21"/>
        <v>100.52021158009232</v>
      </c>
      <c r="Q127" s="37">
        <f t="shared" si="22"/>
        <v>29133.36999999918</v>
      </c>
    </row>
    <row r="128" spans="1:17" ht="25.5" hidden="1" outlineLevel="3">
      <c r="A128" s="16" t="s">
        <v>171</v>
      </c>
      <c r="B128" s="17" t="s">
        <v>172</v>
      </c>
      <c r="C128" s="18"/>
      <c r="D128" s="18">
        <v>8393200</v>
      </c>
      <c r="E128" s="18">
        <v>8354692.4800000004</v>
      </c>
      <c r="F128" s="18">
        <v>5600292.4800000004</v>
      </c>
      <c r="G128" s="18">
        <v>5629425.8499999996</v>
      </c>
      <c r="H128" s="32">
        <f t="shared" si="14"/>
        <v>1.3126435282389042</v>
      </c>
      <c r="I128" s="32">
        <f t="shared" si="23"/>
        <v>9.1959653494493399</v>
      </c>
      <c r="J128" s="36" t="e">
        <f t="shared" si="15"/>
        <v>#DIV/0!</v>
      </c>
      <c r="K128" s="37">
        <f t="shared" si="16"/>
        <v>5629425.8499999996</v>
      </c>
      <c r="L128" s="36">
        <f t="shared" si="17"/>
        <v>67.071270194919691</v>
      </c>
      <c r="M128" s="37">
        <f t="shared" si="18"/>
        <v>-2763774.1500000004</v>
      </c>
      <c r="N128" s="36">
        <f t="shared" si="19"/>
        <v>67.380407638893729</v>
      </c>
      <c r="O128" s="37">
        <f t="shared" si="20"/>
        <v>-2725266.6300000008</v>
      </c>
      <c r="P128" s="36">
        <f t="shared" si="21"/>
        <v>100.52021158009232</v>
      </c>
      <c r="Q128" s="37">
        <f t="shared" si="22"/>
        <v>29133.36999999918</v>
      </c>
    </row>
    <row r="129" spans="1:17" ht="38.25" hidden="1" outlineLevel="4">
      <c r="A129" s="16" t="s">
        <v>173</v>
      </c>
      <c r="B129" s="17" t="s">
        <v>174</v>
      </c>
      <c r="C129" s="18"/>
      <c r="D129" s="18">
        <v>8393200</v>
      </c>
      <c r="E129" s="18">
        <v>8354692.4800000004</v>
      </c>
      <c r="F129" s="18">
        <v>5600292.4800000004</v>
      </c>
      <c r="G129" s="18">
        <v>5629425.8499999996</v>
      </c>
      <c r="H129" s="32">
        <f t="shared" si="14"/>
        <v>1.3126435282389042</v>
      </c>
      <c r="I129" s="32">
        <f t="shared" si="23"/>
        <v>9.1959653494493399</v>
      </c>
      <c r="J129" s="36" t="e">
        <f t="shared" si="15"/>
        <v>#DIV/0!</v>
      </c>
      <c r="K129" s="37">
        <f t="shared" si="16"/>
        <v>5629425.8499999996</v>
      </c>
      <c r="L129" s="36">
        <f t="shared" si="17"/>
        <v>67.071270194919691</v>
      </c>
      <c r="M129" s="37">
        <f t="shared" si="18"/>
        <v>-2763774.1500000004</v>
      </c>
      <c r="N129" s="36">
        <f t="shared" si="19"/>
        <v>67.380407638893729</v>
      </c>
      <c r="O129" s="37">
        <f t="shared" si="20"/>
        <v>-2725266.6300000008</v>
      </c>
      <c r="P129" s="36">
        <f t="shared" si="21"/>
        <v>100.52021158009232</v>
      </c>
      <c r="Q129" s="37">
        <f t="shared" si="22"/>
        <v>29133.36999999918</v>
      </c>
    </row>
    <row r="130" spans="1:17" ht="38.25" hidden="1" outlineLevel="7">
      <c r="A130" s="16" t="s">
        <v>173</v>
      </c>
      <c r="B130" s="17" t="s">
        <v>174</v>
      </c>
      <c r="C130" s="18"/>
      <c r="D130" s="18">
        <v>8393200</v>
      </c>
      <c r="E130" s="18">
        <v>8354692.4800000004</v>
      </c>
      <c r="F130" s="18">
        <v>5600292.4800000004</v>
      </c>
      <c r="G130" s="18">
        <v>5629425.8499999996</v>
      </c>
      <c r="H130" s="32">
        <f t="shared" si="14"/>
        <v>1.3126435282389042</v>
      </c>
      <c r="I130" s="32">
        <f t="shared" si="23"/>
        <v>9.1959653494493399</v>
      </c>
      <c r="J130" s="36" t="e">
        <f t="shared" si="15"/>
        <v>#DIV/0!</v>
      </c>
      <c r="K130" s="37">
        <f t="shared" si="16"/>
        <v>5629425.8499999996</v>
      </c>
      <c r="L130" s="36">
        <f t="shared" si="17"/>
        <v>67.071270194919691</v>
      </c>
      <c r="M130" s="37">
        <f t="shared" si="18"/>
        <v>-2763774.1500000004</v>
      </c>
      <c r="N130" s="36">
        <f t="shared" si="19"/>
        <v>67.380407638893729</v>
      </c>
      <c r="O130" s="37">
        <f t="shared" si="20"/>
        <v>-2725266.6300000008</v>
      </c>
      <c r="P130" s="36">
        <f t="shared" si="21"/>
        <v>100.52021158009232</v>
      </c>
      <c r="Q130" s="37">
        <f t="shared" si="22"/>
        <v>29133.36999999918</v>
      </c>
    </row>
    <row r="131" spans="1:17" outlineLevel="2" collapsed="1">
      <c r="A131" s="16" t="s">
        <v>175</v>
      </c>
      <c r="B131" s="17" t="s">
        <v>176</v>
      </c>
      <c r="C131" s="18">
        <v>2440822.25</v>
      </c>
      <c r="D131" s="18">
        <v>703200</v>
      </c>
      <c r="E131" s="18">
        <v>703200</v>
      </c>
      <c r="F131" s="18">
        <v>527300</v>
      </c>
      <c r="G131" s="18">
        <v>566659.23</v>
      </c>
      <c r="H131" s="32">
        <f t="shared" si="14"/>
        <v>0.13213098294497311</v>
      </c>
      <c r="I131" s="32">
        <f t="shared" si="23"/>
        <v>0.92566787144476637</v>
      </c>
      <c r="J131" s="36">
        <f t="shared" si="15"/>
        <v>23.215915456359017</v>
      </c>
      <c r="K131" s="37">
        <f t="shared" si="16"/>
        <v>-1874163.02</v>
      </c>
      <c r="L131" s="36">
        <f t="shared" si="17"/>
        <v>80.582939419795224</v>
      </c>
      <c r="M131" s="37">
        <f t="shared" si="18"/>
        <v>-136540.77000000002</v>
      </c>
      <c r="N131" s="36">
        <f t="shared" si="19"/>
        <v>80.582939419795224</v>
      </c>
      <c r="O131" s="37">
        <f t="shared" si="20"/>
        <v>-136540.77000000002</v>
      </c>
      <c r="P131" s="36">
        <f t="shared" si="21"/>
        <v>107.46429546747582</v>
      </c>
      <c r="Q131" s="37">
        <f t="shared" si="22"/>
        <v>39359.229999999981</v>
      </c>
    </row>
    <row r="132" spans="1:17" ht="38.25" hidden="1" outlineLevel="3">
      <c r="A132" s="16" t="s">
        <v>177</v>
      </c>
      <c r="B132" s="17" t="s">
        <v>178</v>
      </c>
      <c r="C132" s="18"/>
      <c r="D132" s="18">
        <v>703200</v>
      </c>
      <c r="E132" s="18">
        <v>703200</v>
      </c>
      <c r="F132" s="18">
        <v>527300</v>
      </c>
      <c r="G132" s="18">
        <v>478331.63</v>
      </c>
      <c r="H132" s="32">
        <f t="shared" si="14"/>
        <v>0.11153516099185604</v>
      </c>
      <c r="I132" s="32">
        <f t="shared" si="23"/>
        <v>0.78138005761735418</v>
      </c>
      <c r="J132" s="36" t="e">
        <f t="shared" si="15"/>
        <v>#DIV/0!</v>
      </c>
      <c r="K132" s="37">
        <f t="shared" si="16"/>
        <v>478331.63</v>
      </c>
      <c r="L132" s="36">
        <f t="shared" si="17"/>
        <v>68.022131683731516</v>
      </c>
      <c r="M132" s="37">
        <f t="shared" si="18"/>
        <v>-224868.37</v>
      </c>
      <c r="N132" s="36">
        <f t="shared" si="19"/>
        <v>68.022131683731516</v>
      </c>
      <c r="O132" s="37">
        <f t="shared" si="20"/>
        <v>-224868.37</v>
      </c>
      <c r="P132" s="36">
        <f t="shared" si="21"/>
        <v>90.713375687464435</v>
      </c>
      <c r="Q132" s="37">
        <f t="shared" si="22"/>
        <v>-48968.369999999995</v>
      </c>
    </row>
    <row r="133" spans="1:17" ht="51" hidden="1" outlineLevel="4">
      <c r="A133" s="16" t="s">
        <v>179</v>
      </c>
      <c r="B133" s="17" t="s">
        <v>180</v>
      </c>
      <c r="C133" s="18"/>
      <c r="D133" s="18">
        <v>703200</v>
      </c>
      <c r="E133" s="18">
        <v>703200</v>
      </c>
      <c r="F133" s="18">
        <v>527300</v>
      </c>
      <c r="G133" s="18">
        <v>478331.63</v>
      </c>
      <c r="H133" s="32">
        <f t="shared" si="14"/>
        <v>0.11153516099185604</v>
      </c>
      <c r="I133" s="32">
        <f t="shared" si="23"/>
        <v>0.78138005761735418</v>
      </c>
      <c r="J133" s="36" t="e">
        <f t="shared" si="15"/>
        <v>#DIV/0!</v>
      </c>
      <c r="K133" s="37">
        <f t="shared" si="16"/>
        <v>478331.63</v>
      </c>
      <c r="L133" s="36">
        <f t="shared" si="17"/>
        <v>68.022131683731516</v>
      </c>
      <c r="M133" s="37">
        <f t="shared" si="18"/>
        <v>-224868.37</v>
      </c>
      <c r="N133" s="36">
        <f t="shared" si="19"/>
        <v>68.022131683731516</v>
      </c>
      <c r="O133" s="37">
        <f t="shared" si="20"/>
        <v>-224868.37</v>
      </c>
      <c r="P133" s="36">
        <f t="shared" si="21"/>
        <v>90.713375687464435</v>
      </c>
      <c r="Q133" s="37">
        <f t="shared" si="22"/>
        <v>-48968.369999999995</v>
      </c>
    </row>
    <row r="134" spans="1:17" ht="51" hidden="1" outlineLevel="7">
      <c r="A134" s="16" t="s">
        <v>179</v>
      </c>
      <c r="B134" s="17" t="s">
        <v>180</v>
      </c>
      <c r="C134" s="18"/>
      <c r="D134" s="18">
        <v>703200</v>
      </c>
      <c r="E134" s="18">
        <v>703200</v>
      </c>
      <c r="F134" s="18">
        <v>527300</v>
      </c>
      <c r="G134" s="18">
        <v>478331.63</v>
      </c>
      <c r="H134" s="32">
        <f t="shared" si="14"/>
        <v>0.11153516099185604</v>
      </c>
      <c r="I134" s="32">
        <f t="shared" si="23"/>
        <v>0.78138005761735418</v>
      </c>
      <c r="J134" s="36" t="e">
        <f t="shared" si="15"/>
        <v>#DIV/0!</v>
      </c>
      <c r="K134" s="37">
        <f t="shared" si="16"/>
        <v>478331.63</v>
      </c>
      <c r="L134" s="36">
        <f t="shared" si="17"/>
        <v>68.022131683731516</v>
      </c>
      <c r="M134" s="37">
        <f t="shared" si="18"/>
        <v>-224868.37</v>
      </c>
      <c r="N134" s="36">
        <f t="shared" si="19"/>
        <v>68.022131683731516</v>
      </c>
      <c r="O134" s="37">
        <f t="shared" si="20"/>
        <v>-224868.37</v>
      </c>
      <c r="P134" s="36">
        <f t="shared" si="21"/>
        <v>90.713375687464435</v>
      </c>
      <c r="Q134" s="37">
        <f t="shared" si="22"/>
        <v>-48968.369999999995</v>
      </c>
    </row>
    <row r="135" spans="1:17" ht="25.5" hidden="1" outlineLevel="3">
      <c r="A135" s="16" t="s">
        <v>181</v>
      </c>
      <c r="B135" s="17" t="s">
        <v>182</v>
      </c>
      <c r="C135" s="18"/>
      <c r="D135" s="18">
        <v>0</v>
      </c>
      <c r="E135" s="18">
        <v>0</v>
      </c>
      <c r="F135" s="18">
        <v>0</v>
      </c>
      <c r="G135" s="18">
        <v>88327.6</v>
      </c>
      <c r="H135" s="32">
        <f t="shared" ref="H135:H198" si="28">G135/G$6*100</f>
        <v>2.0595821953117058E-2</v>
      </c>
      <c r="I135" s="32">
        <f t="shared" si="23"/>
        <v>0.14428781382741221</v>
      </c>
      <c r="J135" s="36" t="e">
        <f t="shared" ref="J135:J198" si="29">G135/C135*100</f>
        <v>#DIV/0!</v>
      </c>
      <c r="K135" s="37">
        <f t="shared" ref="K135:K198" si="30">G135-C135</f>
        <v>88327.6</v>
      </c>
      <c r="L135" s="36" t="e">
        <f t="shared" ref="L135:L198" si="31">G135/D135*100</f>
        <v>#DIV/0!</v>
      </c>
      <c r="M135" s="37">
        <f t="shared" ref="M135:M198" si="32">G135-D135</f>
        <v>88327.6</v>
      </c>
      <c r="N135" s="36" t="e">
        <f t="shared" ref="N135:N198" si="33">G135/E135*100</f>
        <v>#DIV/0!</v>
      </c>
      <c r="O135" s="37">
        <f t="shared" ref="O135:O198" si="34">G135-E135</f>
        <v>88327.6</v>
      </c>
      <c r="P135" s="36" t="e">
        <f t="shared" ref="P135:P198" si="35">G135/F135*100</f>
        <v>#DIV/0!</v>
      </c>
      <c r="Q135" s="37">
        <f t="shared" ref="Q135:Q198" si="36">G135-F135</f>
        <v>88327.6</v>
      </c>
    </row>
    <row r="136" spans="1:17" ht="25.5" hidden="1" outlineLevel="4">
      <c r="A136" s="16" t="s">
        <v>183</v>
      </c>
      <c r="B136" s="17" t="s">
        <v>184</v>
      </c>
      <c r="C136" s="18"/>
      <c r="D136" s="18">
        <v>0</v>
      </c>
      <c r="E136" s="18">
        <v>0</v>
      </c>
      <c r="F136" s="18">
        <v>0</v>
      </c>
      <c r="G136" s="18">
        <v>88327.6</v>
      </c>
      <c r="H136" s="32">
        <f t="shared" si="28"/>
        <v>2.0595821953117058E-2</v>
      </c>
      <c r="I136" s="32">
        <f t="shared" ref="I136:I199" si="37">G136/G$7*100</f>
        <v>0.14428781382741221</v>
      </c>
      <c r="J136" s="36" t="e">
        <f t="shared" si="29"/>
        <v>#DIV/0!</v>
      </c>
      <c r="K136" s="37">
        <f t="shared" si="30"/>
        <v>88327.6</v>
      </c>
      <c r="L136" s="36" t="e">
        <f t="shared" si="31"/>
        <v>#DIV/0!</v>
      </c>
      <c r="M136" s="37">
        <f t="shared" si="32"/>
        <v>88327.6</v>
      </c>
      <c r="N136" s="36" t="e">
        <f t="shared" si="33"/>
        <v>#DIV/0!</v>
      </c>
      <c r="O136" s="37">
        <f t="shared" si="34"/>
        <v>88327.6</v>
      </c>
      <c r="P136" s="36" t="e">
        <f t="shared" si="35"/>
        <v>#DIV/0!</v>
      </c>
      <c r="Q136" s="37">
        <f t="shared" si="36"/>
        <v>88327.6</v>
      </c>
    </row>
    <row r="137" spans="1:17" ht="25.5" hidden="1" outlineLevel="7">
      <c r="A137" s="16" t="s">
        <v>183</v>
      </c>
      <c r="B137" s="17" t="s">
        <v>184</v>
      </c>
      <c r="C137" s="18"/>
      <c r="D137" s="18">
        <v>0</v>
      </c>
      <c r="E137" s="18">
        <v>0</v>
      </c>
      <c r="F137" s="18">
        <v>0</v>
      </c>
      <c r="G137" s="18">
        <v>88327.6</v>
      </c>
      <c r="H137" s="32">
        <f t="shared" si="28"/>
        <v>2.0595821953117058E-2</v>
      </c>
      <c r="I137" s="32">
        <f t="shared" si="37"/>
        <v>0.14428781382741221</v>
      </c>
      <c r="J137" s="36" t="e">
        <f t="shared" si="29"/>
        <v>#DIV/0!</v>
      </c>
      <c r="K137" s="37">
        <f t="shared" si="30"/>
        <v>88327.6</v>
      </c>
      <c r="L137" s="36" t="e">
        <f t="shared" si="31"/>
        <v>#DIV/0!</v>
      </c>
      <c r="M137" s="37">
        <f t="shared" si="32"/>
        <v>88327.6</v>
      </c>
      <c r="N137" s="36" t="e">
        <f t="shared" si="33"/>
        <v>#DIV/0!</v>
      </c>
      <c r="O137" s="37">
        <f t="shared" si="34"/>
        <v>88327.6</v>
      </c>
      <c r="P137" s="36" t="e">
        <f t="shared" si="35"/>
        <v>#DIV/0!</v>
      </c>
      <c r="Q137" s="37">
        <f t="shared" si="36"/>
        <v>88327.6</v>
      </c>
    </row>
    <row r="138" spans="1:17" ht="25.5" outlineLevel="1">
      <c r="A138" s="16" t="s">
        <v>185</v>
      </c>
      <c r="B138" s="17" t="s">
        <v>186</v>
      </c>
      <c r="C138" s="18">
        <f>C139+C143+C150</f>
        <v>1546355.6099999999</v>
      </c>
      <c r="D138" s="18">
        <f t="shared" ref="D138:G138" si="38">D139+D143+D150</f>
        <v>4841800</v>
      </c>
      <c r="E138" s="18">
        <f t="shared" si="38"/>
        <v>4987219.32</v>
      </c>
      <c r="F138" s="18">
        <f t="shared" si="38"/>
        <v>1704269.32</v>
      </c>
      <c r="G138" s="18">
        <f t="shared" si="38"/>
        <v>1766924.54</v>
      </c>
      <c r="H138" s="32">
        <f t="shared" si="28"/>
        <v>0.4120033062194971</v>
      </c>
      <c r="I138" s="32">
        <f t="shared" si="37"/>
        <v>2.8863648403738575</v>
      </c>
      <c r="J138" s="36">
        <f t="shared" si="29"/>
        <v>114.26379084950584</v>
      </c>
      <c r="K138" s="37">
        <f t="shared" si="30"/>
        <v>220568.93000000017</v>
      </c>
      <c r="L138" s="36">
        <f t="shared" si="31"/>
        <v>36.493133545375692</v>
      </c>
      <c r="M138" s="37">
        <f t="shared" si="32"/>
        <v>-3074875.46</v>
      </c>
      <c r="N138" s="36">
        <f t="shared" si="33"/>
        <v>35.429052275968481</v>
      </c>
      <c r="O138" s="37">
        <f t="shared" si="34"/>
        <v>-3220294.7800000003</v>
      </c>
      <c r="P138" s="36">
        <f t="shared" si="35"/>
        <v>103.67636847443806</v>
      </c>
      <c r="Q138" s="37">
        <f t="shared" si="36"/>
        <v>62655.219999999972</v>
      </c>
    </row>
    <row r="139" spans="1:17" ht="80.25" customHeight="1" outlineLevel="2" collapsed="1">
      <c r="A139" s="16" t="s">
        <v>187</v>
      </c>
      <c r="B139" s="19" t="s">
        <v>188</v>
      </c>
      <c r="C139" s="18">
        <v>1105600</v>
      </c>
      <c r="D139" s="18">
        <v>4750000</v>
      </c>
      <c r="E139" s="18">
        <v>4750000</v>
      </c>
      <c r="F139" s="18">
        <v>1474150</v>
      </c>
      <c r="G139" s="18">
        <v>1474150</v>
      </c>
      <c r="H139" s="32">
        <f t="shared" si="28"/>
        <v>0.3437354907434087</v>
      </c>
      <c r="I139" s="32">
        <f t="shared" si="37"/>
        <v>2.4081021193112879</v>
      </c>
      <c r="J139" s="36">
        <f t="shared" si="29"/>
        <v>133.33484081041968</v>
      </c>
      <c r="K139" s="37">
        <f t="shared" si="30"/>
        <v>368550</v>
      </c>
      <c r="L139" s="36">
        <f t="shared" si="31"/>
        <v>31.034736842105264</v>
      </c>
      <c r="M139" s="37">
        <f t="shared" si="32"/>
        <v>-3275850</v>
      </c>
      <c r="N139" s="36">
        <f t="shared" si="33"/>
        <v>31.034736842105264</v>
      </c>
      <c r="O139" s="37">
        <f t="shared" si="34"/>
        <v>-3275850</v>
      </c>
      <c r="P139" s="36">
        <f t="shared" si="35"/>
        <v>100</v>
      </c>
      <c r="Q139" s="37">
        <f t="shared" si="36"/>
        <v>0</v>
      </c>
    </row>
    <row r="140" spans="1:17" ht="114.75" hidden="1" outlineLevel="3">
      <c r="A140" s="16" t="s">
        <v>189</v>
      </c>
      <c r="B140" s="19" t="s">
        <v>190</v>
      </c>
      <c r="C140" s="18"/>
      <c r="D140" s="18">
        <v>4750000</v>
      </c>
      <c r="E140" s="18">
        <v>4750000</v>
      </c>
      <c r="F140" s="18">
        <v>1474150</v>
      </c>
      <c r="G140" s="18">
        <v>1474150</v>
      </c>
      <c r="H140" s="32">
        <f t="shared" si="28"/>
        <v>0.3437354907434087</v>
      </c>
      <c r="I140" s="32">
        <f t="shared" si="37"/>
        <v>2.4081021193112879</v>
      </c>
      <c r="J140" s="36" t="e">
        <f t="shared" si="29"/>
        <v>#DIV/0!</v>
      </c>
      <c r="K140" s="37">
        <f t="shared" si="30"/>
        <v>1474150</v>
      </c>
      <c r="L140" s="36">
        <f t="shared" si="31"/>
        <v>31.034736842105264</v>
      </c>
      <c r="M140" s="37">
        <f t="shared" si="32"/>
        <v>-3275850</v>
      </c>
      <c r="N140" s="36">
        <f t="shared" si="33"/>
        <v>31.034736842105264</v>
      </c>
      <c r="O140" s="37">
        <f t="shared" si="34"/>
        <v>-3275850</v>
      </c>
      <c r="P140" s="36">
        <f t="shared" si="35"/>
        <v>100</v>
      </c>
      <c r="Q140" s="37">
        <f t="shared" si="36"/>
        <v>0</v>
      </c>
    </row>
    <row r="141" spans="1:17" ht="102" hidden="1" outlineLevel="4">
      <c r="A141" s="16" t="s">
        <v>191</v>
      </c>
      <c r="B141" s="19" t="s">
        <v>192</v>
      </c>
      <c r="C141" s="18"/>
      <c r="D141" s="18">
        <v>4750000</v>
      </c>
      <c r="E141" s="18">
        <v>4750000</v>
      </c>
      <c r="F141" s="18">
        <v>1474150</v>
      </c>
      <c r="G141" s="18">
        <v>1474150</v>
      </c>
      <c r="H141" s="32">
        <f t="shared" si="28"/>
        <v>0.3437354907434087</v>
      </c>
      <c r="I141" s="32">
        <f t="shared" si="37"/>
        <v>2.4081021193112879</v>
      </c>
      <c r="J141" s="36" t="e">
        <f t="shared" si="29"/>
        <v>#DIV/0!</v>
      </c>
      <c r="K141" s="37">
        <f t="shared" si="30"/>
        <v>1474150</v>
      </c>
      <c r="L141" s="36">
        <f t="shared" si="31"/>
        <v>31.034736842105264</v>
      </c>
      <c r="M141" s="37">
        <f t="shared" si="32"/>
        <v>-3275850</v>
      </c>
      <c r="N141" s="36">
        <f t="shared" si="33"/>
        <v>31.034736842105264</v>
      </c>
      <c r="O141" s="37">
        <f t="shared" si="34"/>
        <v>-3275850</v>
      </c>
      <c r="P141" s="36">
        <f t="shared" si="35"/>
        <v>100</v>
      </c>
      <c r="Q141" s="37">
        <f t="shared" si="36"/>
        <v>0</v>
      </c>
    </row>
    <row r="142" spans="1:17" ht="102" hidden="1" outlineLevel="7">
      <c r="A142" s="16" t="s">
        <v>191</v>
      </c>
      <c r="B142" s="19" t="s">
        <v>192</v>
      </c>
      <c r="C142" s="18"/>
      <c r="D142" s="18">
        <v>4750000</v>
      </c>
      <c r="E142" s="18">
        <v>4750000</v>
      </c>
      <c r="F142" s="18">
        <v>1474150</v>
      </c>
      <c r="G142" s="18">
        <v>1474150</v>
      </c>
      <c r="H142" s="32">
        <f t="shared" si="28"/>
        <v>0.3437354907434087</v>
      </c>
      <c r="I142" s="32">
        <f t="shared" si="37"/>
        <v>2.4081021193112879</v>
      </c>
      <c r="J142" s="36" t="e">
        <f t="shared" si="29"/>
        <v>#DIV/0!</v>
      </c>
      <c r="K142" s="37">
        <f t="shared" si="30"/>
        <v>1474150</v>
      </c>
      <c r="L142" s="36">
        <f t="shared" si="31"/>
        <v>31.034736842105264</v>
      </c>
      <c r="M142" s="37">
        <f t="shared" si="32"/>
        <v>-3275850</v>
      </c>
      <c r="N142" s="36">
        <f t="shared" si="33"/>
        <v>31.034736842105264</v>
      </c>
      <c r="O142" s="37">
        <f t="shared" si="34"/>
        <v>-3275850</v>
      </c>
      <c r="P142" s="36">
        <f t="shared" si="35"/>
        <v>100</v>
      </c>
      <c r="Q142" s="37">
        <f t="shared" si="36"/>
        <v>0</v>
      </c>
    </row>
    <row r="143" spans="1:17" ht="38.25" outlineLevel="2" collapsed="1">
      <c r="A143" s="16" t="s">
        <v>193</v>
      </c>
      <c r="B143" s="17" t="s">
        <v>194</v>
      </c>
      <c r="C143" s="18">
        <v>311656.67</v>
      </c>
      <c r="D143" s="18">
        <v>28100</v>
      </c>
      <c r="E143" s="18">
        <v>103419.32</v>
      </c>
      <c r="F143" s="18">
        <v>96319.32</v>
      </c>
      <c r="G143" s="18">
        <v>111521.03</v>
      </c>
      <c r="H143" s="32">
        <f t="shared" si="28"/>
        <v>2.6003958874782348E-2</v>
      </c>
      <c r="I143" s="32">
        <f t="shared" si="37"/>
        <v>0.18217551042348315</v>
      </c>
      <c r="J143" s="36">
        <f t="shared" si="29"/>
        <v>35.783296407550012</v>
      </c>
      <c r="K143" s="37">
        <f t="shared" si="30"/>
        <v>-200135.63999999998</v>
      </c>
      <c r="L143" s="36">
        <f t="shared" si="31"/>
        <v>396.87199288256227</v>
      </c>
      <c r="M143" s="37">
        <f t="shared" si="32"/>
        <v>83421.03</v>
      </c>
      <c r="N143" s="36">
        <f t="shared" si="33"/>
        <v>107.83384574564985</v>
      </c>
      <c r="O143" s="37">
        <f t="shared" si="34"/>
        <v>8101.7099999999919</v>
      </c>
      <c r="P143" s="36">
        <f t="shared" si="35"/>
        <v>115.78261765137046</v>
      </c>
      <c r="Q143" s="37">
        <f t="shared" si="36"/>
        <v>15201.709999999992</v>
      </c>
    </row>
    <row r="144" spans="1:17" ht="38.25" hidden="1" outlineLevel="3">
      <c r="A144" s="16" t="s">
        <v>195</v>
      </c>
      <c r="B144" s="17" t="s">
        <v>196</v>
      </c>
      <c r="C144" s="18"/>
      <c r="D144" s="18">
        <v>15300</v>
      </c>
      <c r="E144" s="18">
        <v>72219.320000000007</v>
      </c>
      <c r="F144" s="18">
        <v>68319.320000000007</v>
      </c>
      <c r="G144" s="18">
        <v>80342.960000000006</v>
      </c>
      <c r="H144" s="32">
        <f t="shared" si="28"/>
        <v>1.8734000463574301E-2</v>
      </c>
      <c r="I144" s="32">
        <f t="shared" si="37"/>
        <v>0.13124448139452705</v>
      </c>
      <c r="J144" s="36" t="e">
        <f t="shared" si="29"/>
        <v>#DIV/0!</v>
      </c>
      <c r="K144" s="37">
        <f t="shared" si="30"/>
        <v>80342.960000000006</v>
      </c>
      <c r="L144" s="36">
        <f t="shared" si="31"/>
        <v>525.117385620915</v>
      </c>
      <c r="M144" s="37">
        <f t="shared" si="32"/>
        <v>65042.960000000006</v>
      </c>
      <c r="N144" s="36">
        <f t="shared" si="33"/>
        <v>111.24856894249351</v>
      </c>
      <c r="O144" s="37">
        <f t="shared" si="34"/>
        <v>8123.6399999999994</v>
      </c>
      <c r="P144" s="36">
        <f t="shared" si="35"/>
        <v>117.59917985132171</v>
      </c>
      <c r="Q144" s="37">
        <f t="shared" si="36"/>
        <v>12023.64</v>
      </c>
    </row>
    <row r="145" spans="1:17" ht="51" hidden="1" outlineLevel="4">
      <c r="A145" s="16" t="s">
        <v>197</v>
      </c>
      <c r="B145" s="17" t="s">
        <v>198</v>
      </c>
      <c r="C145" s="18"/>
      <c r="D145" s="18">
        <v>15300</v>
      </c>
      <c r="E145" s="18">
        <v>72219.320000000007</v>
      </c>
      <c r="F145" s="18">
        <v>68319.320000000007</v>
      </c>
      <c r="G145" s="18">
        <v>80342.960000000006</v>
      </c>
      <c r="H145" s="32">
        <f t="shared" si="28"/>
        <v>1.8734000463574301E-2</v>
      </c>
      <c r="I145" s="32">
        <f t="shared" si="37"/>
        <v>0.13124448139452705</v>
      </c>
      <c r="J145" s="36" t="e">
        <f t="shared" si="29"/>
        <v>#DIV/0!</v>
      </c>
      <c r="K145" s="37">
        <f t="shared" si="30"/>
        <v>80342.960000000006</v>
      </c>
      <c r="L145" s="36">
        <f t="shared" si="31"/>
        <v>525.117385620915</v>
      </c>
      <c r="M145" s="37">
        <f t="shared" si="32"/>
        <v>65042.960000000006</v>
      </c>
      <c r="N145" s="36">
        <f t="shared" si="33"/>
        <v>111.24856894249351</v>
      </c>
      <c r="O145" s="37">
        <f t="shared" si="34"/>
        <v>8123.6399999999994</v>
      </c>
      <c r="P145" s="36">
        <f t="shared" si="35"/>
        <v>117.59917985132171</v>
      </c>
      <c r="Q145" s="37">
        <f t="shared" si="36"/>
        <v>12023.64</v>
      </c>
    </row>
    <row r="146" spans="1:17" ht="51" hidden="1" outlineLevel="7">
      <c r="A146" s="16" t="s">
        <v>197</v>
      </c>
      <c r="B146" s="17" t="s">
        <v>198</v>
      </c>
      <c r="C146" s="18"/>
      <c r="D146" s="18">
        <v>15300</v>
      </c>
      <c r="E146" s="18">
        <v>72219.320000000007</v>
      </c>
      <c r="F146" s="18">
        <v>68319.320000000007</v>
      </c>
      <c r="G146" s="18">
        <v>80342.960000000006</v>
      </c>
      <c r="H146" s="32">
        <f t="shared" si="28"/>
        <v>1.8734000463574301E-2</v>
      </c>
      <c r="I146" s="32">
        <f t="shared" si="37"/>
        <v>0.13124448139452705</v>
      </c>
      <c r="J146" s="36" t="e">
        <f t="shared" si="29"/>
        <v>#DIV/0!</v>
      </c>
      <c r="K146" s="37">
        <f t="shared" si="30"/>
        <v>80342.960000000006</v>
      </c>
      <c r="L146" s="36">
        <f t="shared" si="31"/>
        <v>525.117385620915</v>
      </c>
      <c r="M146" s="37">
        <f t="shared" si="32"/>
        <v>65042.960000000006</v>
      </c>
      <c r="N146" s="36">
        <f t="shared" si="33"/>
        <v>111.24856894249351</v>
      </c>
      <c r="O146" s="37">
        <f t="shared" si="34"/>
        <v>8123.6399999999994</v>
      </c>
      <c r="P146" s="36">
        <f t="shared" si="35"/>
        <v>117.59917985132171</v>
      </c>
      <c r="Q146" s="37">
        <f t="shared" si="36"/>
        <v>12023.64</v>
      </c>
    </row>
    <row r="147" spans="1:17" ht="63.75" hidden="1" outlineLevel="3">
      <c r="A147" s="16" t="s">
        <v>199</v>
      </c>
      <c r="B147" s="17" t="s">
        <v>200</v>
      </c>
      <c r="C147" s="18"/>
      <c r="D147" s="18">
        <v>12800</v>
      </c>
      <c r="E147" s="18">
        <v>31200</v>
      </c>
      <c r="F147" s="18">
        <v>28000</v>
      </c>
      <c r="G147" s="18">
        <v>31178.07</v>
      </c>
      <c r="H147" s="32">
        <f t="shared" si="28"/>
        <v>7.2699584112080511E-3</v>
      </c>
      <c r="I147" s="32">
        <f t="shared" si="37"/>
        <v>5.0931029028956132E-2</v>
      </c>
      <c r="J147" s="36" t="e">
        <f t="shared" si="29"/>
        <v>#DIV/0!</v>
      </c>
      <c r="K147" s="37">
        <f t="shared" si="30"/>
        <v>31178.07</v>
      </c>
      <c r="L147" s="36">
        <f t="shared" si="31"/>
        <v>243.57867187500003</v>
      </c>
      <c r="M147" s="37">
        <f t="shared" si="32"/>
        <v>18378.07</v>
      </c>
      <c r="N147" s="36">
        <f t="shared" si="33"/>
        <v>99.929711538461547</v>
      </c>
      <c r="O147" s="37">
        <f t="shared" si="34"/>
        <v>-21.930000000000291</v>
      </c>
      <c r="P147" s="36">
        <f t="shared" si="35"/>
        <v>111.35025</v>
      </c>
      <c r="Q147" s="37">
        <f t="shared" si="36"/>
        <v>3178.0699999999997</v>
      </c>
    </row>
    <row r="148" spans="1:17" ht="63.75" hidden="1" outlineLevel="4">
      <c r="A148" s="16" t="s">
        <v>201</v>
      </c>
      <c r="B148" s="17" t="s">
        <v>202</v>
      </c>
      <c r="C148" s="18"/>
      <c r="D148" s="18">
        <v>12800</v>
      </c>
      <c r="E148" s="18">
        <v>31200</v>
      </c>
      <c r="F148" s="18">
        <v>28000</v>
      </c>
      <c r="G148" s="18">
        <v>31178.07</v>
      </c>
      <c r="H148" s="32">
        <f t="shared" si="28"/>
        <v>7.2699584112080511E-3</v>
      </c>
      <c r="I148" s="32">
        <f t="shared" si="37"/>
        <v>5.0931029028956132E-2</v>
      </c>
      <c r="J148" s="36" t="e">
        <f t="shared" si="29"/>
        <v>#DIV/0!</v>
      </c>
      <c r="K148" s="37">
        <f t="shared" si="30"/>
        <v>31178.07</v>
      </c>
      <c r="L148" s="36">
        <f t="shared" si="31"/>
        <v>243.57867187500003</v>
      </c>
      <c r="M148" s="37">
        <f t="shared" si="32"/>
        <v>18378.07</v>
      </c>
      <c r="N148" s="36">
        <f t="shared" si="33"/>
        <v>99.929711538461547</v>
      </c>
      <c r="O148" s="37">
        <f t="shared" si="34"/>
        <v>-21.930000000000291</v>
      </c>
      <c r="P148" s="36">
        <f t="shared" si="35"/>
        <v>111.35025</v>
      </c>
      <c r="Q148" s="37">
        <f t="shared" si="36"/>
        <v>3178.0699999999997</v>
      </c>
    </row>
    <row r="149" spans="1:17" ht="63.75" hidden="1" outlineLevel="7">
      <c r="A149" s="16" t="s">
        <v>201</v>
      </c>
      <c r="B149" s="17" t="s">
        <v>202</v>
      </c>
      <c r="C149" s="18"/>
      <c r="D149" s="18">
        <v>12800</v>
      </c>
      <c r="E149" s="18">
        <v>31200</v>
      </c>
      <c r="F149" s="18">
        <v>28000</v>
      </c>
      <c r="G149" s="18">
        <v>31178.07</v>
      </c>
      <c r="H149" s="32">
        <f t="shared" si="28"/>
        <v>7.2699584112080511E-3</v>
      </c>
      <c r="I149" s="32">
        <f t="shared" si="37"/>
        <v>5.0931029028956132E-2</v>
      </c>
      <c r="J149" s="36" t="e">
        <f t="shared" si="29"/>
        <v>#DIV/0!</v>
      </c>
      <c r="K149" s="37">
        <f t="shared" si="30"/>
        <v>31178.07</v>
      </c>
      <c r="L149" s="36">
        <f t="shared" si="31"/>
        <v>243.57867187500003</v>
      </c>
      <c r="M149" s="37">
        <f t="shared" si="32"/>
        <v>18378.07</v>
      </c>
      <c r="N149" s="36">
        <f t="shared" si="33"/>
        <v>99.929711538461547</v>
      </c>
      <c r="O149" s="37">
        <f t="shared" si="34"/>
        <v>-21.930000000000291</v>
      </c>
      <c r="P149" s="36">
        <f t="shared" si="35"/>
        <v>111.35025</v>
      </c>
      <c r="Q149" s="37">
        <f t="shared" si="36"/>
        <v>3178.0699999999997</v>
      </c>
    </row>
    <row r="150" spans="1:17" ht="75" customHeight="1" outlineLevel="2" collapsed="1">
      <c r="A150" s="16" t="s">
        <v>203</v>
      </c>
      <c r="B150" s="17" t="s">
        <v>204</v>
      </c>
      <c r="C150" s="18">
        <v>129098.94</v>
      </c>
      <c r="D150" s="18">
        <v>63700</v>
      </c>
      <c r="E150" s="18">
        <v>133800</v>
      </c>
      <c r="F150" s="18">
        <v>133800</v>
      </c>
      <c r="G150" s="18">
        <v>181253.51</v>
      </c>
      <c r="H150" s="32">
        <f t="shared" si="28"/>
        <v>4.226385660130607E-2</v>
      </c>
      <c r="I150" s="32">
        <f t="shared" si="37"/>
        <v>0.29608721063908672</v>
      </c>
      <c r="J150" s="36">
        <f t="shared" si="29"/>
        <v>140.39891419712666</v>
      </c>
      <c r="K150" s="37">
        <f t="shared" si="30"/>
        <v>52154.570000000007</v>
      </c>
      <c r="L150" s="36">
        <f t="shared" si="31"/>
        <v>284.54240188383045</v>
      </c>
      <c r="M150" s="37">
        <f t="shared" si="32"/>
        <v>117553.51000000001</v>
      </c>
      <c r="N150" s="36">
        <f t="shared" si="33"/>
        <v>135.46600149476834</v>
      </c>
      <c r="O150" s="37">
        <f t="shared" si="34"/>
        <v>47453.510000000009</v>
      </c>
      <c r="P150" s="36">
        <f t="shared" si="35"/>
        <v>135.46600149476834</v>
      </c>
      <c r="Q150" s="37">
        <f t="shared" si="36"/>
        <v>47453.510000000009</v>
      </c>
    </row>
    <row r="151" spans="1:17" ht="89.25" hidden="1" outlineLevel="3">
      <c r="A151" s="16" t="s">
        <v>205</v>
      </c>
      <c r="B151" s="17" t="s">
        <v>206</v>
      </c>
      <c r="C151" s="18"/>
      <c r="D151" s="18">
        <v>63700</v>
      </c>
      <c r="E151" s="18">
        <v>133800</v>
      </c>
      <c r="F151" s="18">
        <v>133800</v>
      </c>
      <c r="G151" s="18">
        <v>181253.51</v>
      </c>
      <c r="H151" s="32">
        <f t="shared" si="28"/>
        <v>4.226385660130607E-2</v>
      </c>
      <c r="I151" s="32">
        <f t="shared" si="37"/>
        <v>0.29608721063908672</v>
      </c>
      <c r="J151" s="36" t="e">
        <f t="shared" si="29"/>
        <v>#DIV/0!</v>
      </c>
      <c r="K151" s="37">
        <f t="shared" si="30"/>
        <v>181253.51</v>
      </c>
      <c r="L151" s="36">
        <f t="shared" si="31"/>
        <v>284.54240188383045</v>
      </c>
      <c r="M151" s="37">
        <f t="shared" si="32"/>
        <v>117553.51000000001</v>
      </c>
      <c r="N151" s="36">
        <f t="shared" si="33"/>
        <v>135.46600149476834</v>
      </c>
      <c r="O151" s="37">
        <f t="shared" si="34"/>
        <v>47453.510000000009</v>
      </c>
      <c r="P151" s="36">
        <f t="shared" si="35"/>
        <v>135.46600149476834</v>
      </c>
      <c r="Q151" s="37">
        <f t="shared" si="36"/>
        <v>47453.510000000009</v>
      </c>
    </row>
    <row r="152" spans="1:17" ht="102" hidden="1" outlineLevel="4">
      <c r="A152" s="16" t="s">
        <v>207</v>
      </c>
      <c r="B152" s="19" t="s">
        <v>208</v>
      </c>
      <c r="C152" s="18"/>
      <c r="D152" s="18">
        <v>63700</v>
      </c>
      <c r="E152" s="18">
        <v>133800</v>
      </c>
      <c r="F152" s="18">
        <v>133800</v>
      </c>
      <c r="G152" s="18">
        <v>181253.51</v>
      </c>
      <c r="H152" s="32">
        <f t="shared" si="28"/>
        <v>4.226385660130607E-2</v>
      </c>
      <c r="I152" s="32">
        <f t="shared" si="37"/>
        <v>0.29608721063908672</v>
      </c>
      <c r="J152" s="36" t="e">
        <f t="shared" si="29"/>
        <v>#DIV/0!</v>
      </c>
      <c r="K152" s="37">
        <f t="shared" si="30"/>
        <v>181253.51</v>
      </c>
      <c r="L152" s="36">
        <f t="shared" si="31"/>
        <v>284.54240188383045</v>
      </c>
      <c r="M152" s="37">
        <f t="shared" si="32"/>
        <v>117553.51000000001</v>
      </c>
      <c r="N152" s="36">
        <f t="shared" si="33"/>
        <v>135.46600149476834</v>
      </c>
      <c r="O152" s="37">
        <f t="shared" si="34"/>
        <v>47453.510000000009</v>
      </c>
      <c r="P152" s="36">
        <f t="shared" si="35"/>
        <v>135.46600149476834</v>
      </c>
      <c r="Q152" s="37">
        <f t="shared" si="36"/>
        <v>47453.510000000009</v>
      </c>
    </row>
    <row r="153" spans="1:17" ht="102" hidden="1" outlineLevel="7">
      <c r="A153" s="16" t="s">
        <v>207</v>
      </c>
      <c r="B153" s="19" t="s">
        <v>208</v>
      </c>
      <c r="C153" s="18"/>
      <c r="D153" s="18">
        <v>63700</v>
      </c>
      <c r="E153" s="18">
        <v>133800</v>
      </c>
      <c r="F153" s="18">
        <v>133800</v>
      </c>
      <c r="G153" s="18">
        <v>181253.51</v>
      </c>
      <c r="H153" s="32">
        <f t="shared" si="28"/>
        <v>4.226385660130607E-2</v>
      </c>
      <c r="I153" s="32">
        <f t="shared" si="37"/>
        <v>0.29608721063908672</v>
      </c>
      <c r="J153" s="36" t="e">
        <f t="shared" si="29"/>
        <v>#DIV/0!</v>
      </c>
      <c r="K153" s="37">
        <f t="shared" si="30"/>
        <v>181253.51</v>
      </c>
      <c r="L153" s="36">
        <f t="shared" si="31"/>
        <v>284.54240188383045</v>
      </c>
      <c r="M153" s="37">
        <f t="shared" si="32"/>
        <v>117553.51000000001</v>
      </c>
      <c r="N153" s="36">
        <f t="shared" si="33"/>
        <v>135.46600149476834</v>
      </c>
      <c r="O153" s="37">
        <f t="shared" si="34"/>
        <v>47453.510000000009</v>
      </c>
      <c r="P153" s="36">
        <f t="shared" si="35"/>
        <v>135.46600149476834</v>
      </c>
      <c r="Q153" s="37">
        <f t="shared" si="36"/>
        <v>47453.510000000009</v>
      </c>
    </row>
    <row r="154" spans="1:17" outlineLevel="1">
      <c r="A154" s="16" t="s">
        <v>209</v>
      </c>
      <c r="B154" s="17" t="s">
        <v>210</v>
      </c>
      <c r="C154" s="18">
        <f>C155+C222+C226+C233+C243</f>
        <v>1290671.02</v>
      </c>
      <c r="D154" s="18">
        <f t="shared" ref="D154:G154" si="39">D155+D222+D226+D233+D243</f>
        <v>415000</v>
      </c>
      <c r="E154" s="18">
        <f t="shared" si="39"/>
        <v>856900</v>
      </c>
      <c r="F154" s="18">
        <f t="shared" si="39"/>
        <v>763875</v>
      </c>
      <c r="G154" s="18">
        <f t="shared" si="39"/>
        <v>1151313.3700000001</v>
      </c>
      <c r="H154" s="32">
        <f t="shared" si="28"/>
        <v>0.26845793591995232</v>
      </c>
      <c r="I154" s="32">
        <f t="shared" si="37"/>
        <v>1.8807313816697222</v>
      </c>
      <c r="J154" s="36">
        <f t="shared" si="29"/>
        <v>89.202697833875604</v>
      </c>
      <c r="K154" s="37">
        <f t="shared" si="30"/>
        <v>-139357.64999999991</v>
      </c>
      <c r="L154" s="36">
        <f t="shared" si="31"/>
        <v>277.42490843373497</v>
      </c>
      <c r="M154" s="37">
        <f t="shared" si="32"/>
        <v>736313.37000000011</v>
      </c>
      <c r="N154" s="36">
        <f t="shared" si="33"/>
        <v>134.35796125568913</v>
      </c>
      <c r="O154" s="37">
        <f t="shared" si="34"/>
        <v>294413.37000000011</v>
      </c>
      <c r="P154" s="36">
        <f t="shared" si="35"/>
        <v>150.72012698412701</v>
      </c>
      <c r="Q154" s="37">
        <f t="shared" si="36"/>
        <v>387438.37000000011</v>
      </c>
    </row>
    <row r="155" spans="1:17" ht="38.25" outlineLevel="2" collapsed="1">
      <c r="A155" s="16" t="s">
        <v>211</v>
      </c>
      <c r="B155" s="17" t="s">
        <v>212</v>
      </c>
      <c r="C155" s="18">
        <v>393368.19</v>
      </c>
      <c r="D155" s="18">
        <v>374200</v>
      </c>
      <c r="E155" s="18">
        <v>389200</v>
      </c>
      <c r="F155" s="18">
        <v>306375</v>
      </c>
      <c r="G155" s="18">
        <v>389066.78</v>
      </c>
      <c r="H155" s="32">
        <f t="shared" si="28"/>
        <v>9.0720795411089669E-2</v>
      </c>
      <c r="I155" s="32">
        <f t="shared" si="37"/>
        <v>0.63556119626335084</v>
      </c>
      <c r="J155" s="36">
        <f t="shared" si="29"/>
        <v>98.906518089324919</v>
      </c>
      <c r="K155" s="37">
        <f t="shared" si="30"/>
        <v>-4301.4099999999744</v>
      </c>
      <c r="L155" s="36">
        <f t="shared" si="31"/>
        <v>103.97295029396045</v>
      </c>
      <c r="M155" s="37">
        <f t="shared" si="32"/>
        <v>14866.780000000028</v>
      </c>
      <c r="N155" s="36">
        <f t="shared" si="33"/>
        <v>99.9657708119219</v>
      </c>
      <c r="O155" s="37">
        <f t="shared" si="34"/>
        <v>-133.21999999997206</v>
      </c>
      <c r="P155" s="36">
        <f t="shared" si="35"/>
        <v>126.99038106895146</v>
      </c>
      <c r="Q155" s="37">
        <f t="shared" si="36"/>
        <v>82691.780000000028</v>
      </c>
    </row>
    <row r="156" spans="1:17" ht="63.75" hidden="1" outlineLevel="3">
      <c r="A156" s="16" t="s">
        <v>213</v>
      </c>
      <c r="B156" s="17" t="s">
        <v>214</v>
      </c>
      <c r="C156" s="18"/>
      <c r="D156" s="18">
        <v>17300</v>
      </c>
      <c r="E156" s="18">
        <v>17300</v>
      </c>
      <c r="F156" s="18">
        <v>12975</v>
      </c>
      <c r="G156" s="18">
        <v>15293.16</v>
      </c>
      <c r="H156" s="32">
        <f t="shared" si="28"/>
        <v>3.5659884391801844E-3</v>
      </c>
      <c r="I156" s="32">
        <f t="shared" si="37"/>
        <v>2.4982187027756068E-2</v>
      </c>
      <c r="J156" s="36" t="e">
        <f t="shared" si="29"/>
        <v>#DIV/0!</v>
      </c>
      <c r="K156" s="37">
        <f t="shared" si="30"/>
        <v>15293.16</v>
      </c>
      <c r="L156" s="36">
        <f t="shared" si="31"/>
        <v>88.399768786127169</v>
      </c>
      <c r="M156" s="37">
        <f t="shared" si="32"/>
        <v>-2006.8400000000001</v>
      </c>
      <c r="N156" s="36">
        <f t="shared" si="33"/>
        <v>88.399768786127169</v>
      </c>
      <c r="O156" s="37">
        <f t="shared" si="34"/>
        <v>-2006.8400000000001</v>
      </c>
      <c r="P156" s="36">
        <f t="shared" si="35"/>
        <v>117.86635838150288</v>
      </c>
      <c r="Q156" s="37">
        <f t="shared" si="36"/>
        <v>2318.16</v>
      </c>
    </row>
    <row r="157" spans="1:17" ht="89.25" hidden="1" outlineLevel="4">
      <c r="A157" s="16" t="s">
        <v>215</v>
      </c>
      <c r="B157" s="19" t="s">
        <v>216</v>
      </c>
      <c r="C157" s="18"/>
      <c r="D157" s="18">
        <v>17300</v>
      </c>
      <c r="E157" s="18">
        <v>17300</v>
      </c>
      <c r="F157" s="18">
        <v>12975</v>
      </c>
      <c r="G157" s="18">
        <v>15293.16</v>
      </c>
      <c r="H157" s="32">
        <f t="shared" si="28"/>
        <v>3.5659884391801844E-3</v>
      </c>
      <c r="I157" s="32">
        <f t="shared" si="37"/>
        <v>2.4982187027756068E-2</v>
      </c>
      <c r="J157" s="36" t="e">
        <f t="shared" si="29"/>
        <v>#DIV/0!</v>
      </c>
      <c r="K157" s="37">
        <f t="shared" si="30"/>
        <v>15293.16</v>
      </c>
      <c r="L157" s="36">
        <f t="shared" si="31"/>
        <v>88.399768786127169</v>
      </c>
      <c r="M157" s="37">
        <f t="shared" si="32"/>
        <v>-2006.8400000000001</v>
      </c>
      <c r="N157" s="36">
        <f t="shared" si="33"/>
        <v>88.399768786127169</v>
      </c>
      <c r="O157" s="37">
        <f t="shared" si="34"/>
        <v>-2006.8400000000001</v>
      </c>
      <c r="P157" s="36">
        <f t="shared" si="35"/>
        <v>117.86635838150288</v>
      </c>
      <c r="Q157" s="37">
        <f t="shared" si="36"/>
        <v>2318.16</v>
      </c>
    </row>
    <row r="158" spans="1:17" ht="153" hidden="1" outlineLevel="5">
      <c r="A158" s="16" t="s">
        <v>217</v>
      </c>
      <c r="B158" s="19" t="s">
        <v>218</v>
      </c>
      <c r="C158" s="18"/>
      <c r="D158" s="18">
        <v>5000</v>
      </c>
      <c r="E158" s="18">
        <v>5000</v>
      </c>
      <c r="F158" s="18">
        <v>3750</v>
      </c>
      <c r="G158" s="18">
        <v>5924.41</v>
      </c>
      <c r="H158" s="32">
        <f t="shared" si="28"/>
        <v>1.3814265703728642E-3</v>
      </c>
      <c r="I158" s="32">
        <f t="shared" si="37"/>
        <v>9.6778375855028215E-3</v>
      </c>
      <c r="J158" s="36" t="e">
        <f t="shared" si="29"/>
        <v>#DIV/0!</v>
      </c>
      <c r="K158" s="37">
        <f t="shared" si="30"/>
        <v>5924.41</v>
      </c>
      <c r="L158" s="36">
        <f t="shared" si="31"/>
        <v>118.48820000000001</v>
      </c>
      <c r="M158" s="37">
        <f t="shared" si="32"/>
        <v>924.40999999999985</v>
      </c>
      <c r="N158" s="36">
        <f t="shared" si="33"/>
        <v>118.48820000000001</v>
      </c>
      <c r="O158" s="37">
        <f t="shared" si="34"/>
        <v>924.40999999999985</v>
      </c>
      <c r="P158" s="36">
        <f t="shared" si="35"/>
        <v>157.98426666666668</v>
      </c>
      <c r="Q158" s="37">
        <f t="shared" si="36"/>
        <v>2174.41</v>
      </c>
    </row>
    <row r="159" spans="1:17" ht="153" hidden="1" outlineLevel="7">
      <c r="A159" s="16" t="s">
        <v>217</v>
      </c>
      <c r="B159" s="19" t="s">
        <v>218</v>
      </c>
      <c r="C159" s="18"/>
      <c r="D159" s="18">
        <v>5000</v>
      </c>
      <c r="E159" s="18">
        <v>5000</v>
      </c>
      <c r="F159" s="18">
        <v>3750</v>
      </c>
      <c r="G159" s="18">
        <v>5924.41</v>
      </c>
      <c r="H159" s="32">
        <f t="shared" si="28"/>
        <v>1.3814265703728642E-3</v>
      </c>
      <c r="I159" s="32">
        <f t="shared" si="37"/>
        <v>9.6778375855028215E-3</v>
      </c>
      <c r="J159" s="36" t="e">
        <f t="shared" si="29"/>
        <v>#DIV/0!</v>
      </c>
      <c r="K159" s="37">
        <f t="shared" si="30"/>
        <v>5924.41</v>
      </c>
      <c r="L159" s="36">
        <f t="shared" si="31"/>
        <v>118.48820000000001</v>
      </c>
      <c r="M159" s="37">
        <f t="shared" si="32"/>
        <v>924.40999999999985</v>
      </c>
      <c r="N159" s="36">
        <f t="shared" si="33"/>
        <v>118.48820000000001</v>
      </c>
      <c r="O159" s="37">
        <f t="shared" si="34"/>
        <v>924.40999999999985</v>
      </c>
      <c r="P159" s="36">
        <f t="shared" si="35"/>
        <v>157.98426666666668</v>
      </c>
      <c r="Q159" s="37">
        <f t="shared" si="36"/>
        <v>2174.41</v>
      </c>
    </row>
    <row r="160" spans="1:17" ht="114.75" hidden="1" outlineLevel="5">
      <c r="A160" s="16" t="s">
        <v>219</v>
      </c>
      <c r="B160" s="19" t="s">
        <v>220</v>
      </c>
      <c r="C160" s="18"/>
      <c r="D160" s="18">
        <v>0</v>
      </c>
      <c r="E160" s="18">
        <v>0</v>
      </c>
      <c r="F160" s="18">
        <v>0</v>
      </c>
      <c r="G160" s="18">
        <v>2500</v>
      </c>
      <c r="H160" s="32">
        <f t="shared" si="28"/>
        <v>5.8293845732016532E-4</v>
      </c>
      <c r="I160" s="32">
        <f t="shared" si="37"/>
        <v>4.0838824395605733E-3</v>
      </c>
      <c r="J160" s="36" t="e">
        <f t="shared" si="29"/>
        <v>#DIV/0!</v>
      </c>
      <c r="K160" s="37">
        <f t="shared" si="30"/>
        <v>2500</v>
      </c>
      <c r="L160" s="36" t="e">
        <f t="shared" si="31"/>
        <v>#DIV/0!</v>
      </c>
      <c r="M160" s="37">
        <f t="shared" si="32"/>
        <v>2500</v>
      </c>
      <c r="N160" s="36" t="e">
        <f t="shared" si="33"/>
        <v>#DIV/0!</v>
      </c>
      <c r="O160" s="37">
        <f t="shared" si="34"/>
        <v>2500</v>
      </c>
      <c r="P160" s="36" t="e">
        <f t="shared" si="35"/>
        <v>#DIV/0!</v>
      </c>
      <c r="Q160" s="37">
        <f t="shared" si="36"/>
        <v>2500</v>
      </c>
    </row>
    <row r="161" spans="1:17" ht="114.75" hidden="1" outlineLevel="7">
      <c r="A161" s="16" t="s">
        <v>219</v>
      </c>
      <c r="B161" s="19" t="s">
        <v>220</v>
      </c>
      <c r="C161" s="18"/>
      <c r="D161" s="18">
        <v>0</v>
      </c>
      <c r="E161" s="18">
        <v>0</v>
      </c>
      <c r="F161" s="18">
        <v>0</v>
      </c>
      <c r="G161" s="18">
        <v>2500</v>
      </c>
      <c r="H161" s="32">
        <f t="shared" si="28"/>
        <v>5.8293845732016532E-4</v>
      </c>
      <c r="I161" s="32">
        <f t="shared" si="37"/>
        <v>4.0838824395605733E-3</v>
      </c>
      <c r="J161" s="36" t="e">
        <f t="shared" si="29"/>
        <v>#DIV/0!</v>
      </c>
      <c r="K161" s="37">
        <f t="shared" si="30"/>
        <v>2500</v>
      </c>
      <c r="L161" s="36" t="e">
        <f t="shared" si="31"/>
        <v>#DIV/0!</v>
      </c>
      <c r="M161" s="37">
        <f t="shared" si="32"/>
        <v>2500</v>
      </c>
      <c r="N161" s="36" t="e">
        <f t="shared" si="33"/>
        <v>#DIV/0!</v>
      </c>
      <c r="O161" s="37">
        <f t="shared" si="34"/>
        <v>2500</v>
      </c>
      <c r="P161" s="36" t="e">
        <f t="shared" si="35"/>
        <v>#DIV/0!</v>
      </c>
      <c r="Q161" s="37">
        <f t="shared" si="36"/>
        <v>2500</v>
      </c>
    </row>
    <row r="162" spans="1:17" ht="102" hidden="1" outlineLevel="5">
      <c r="A162" s="16" t="s">
        <v>221</v>
      </c>
      <c r="B162" s="19" t="s">
        <v>222</v>
      </c>
      <c r="C162" s="18"/>
      <c r="D162" s="18">
        <v>12300</v>
      </c>
      <c r="E162" s="18">
        <v>12300</v>
      </c>
      <c r="F162" s="18">
        <v>9225</v>
      </c>
      <c r="G162" s="18">
        <v>6868.75</v>
      </c>
      <c r="H162" s="32">
        <f t="shared" si="28"/>
        <v>1.6016234114871542E-3</v>
      </c>
      <c r="I162" s="32">
        <f t="shared" si="37"/>
        <v>1.1220467002692676E-2</v>
      </c>
      <c r="J162" s="36" t="e">
        <f t="shared" si="29"/>
        <v>#DIV/0!</v>
      </c>
      <c r="K162" s="37">
        <f t="shared" si="30"/>
        <v>6868.75</v>
      </c>
      <c r="L162" s="36">
        <f t="shared" si="31"/>
        <v>55.84349593495935</v>
      </c>
      <c r="M162" s="37">
        <f t="shared" si="32"/>
        <v>-5431.25</v>
      </c>
      <c r="N162" s="36">
        <f t="shared" si="33"/>
        <v>55.84349593495935</v>
      </c>
      <c r="O162" s="37">
        <f t="shared" si="34"/>
        <v>-5431.25</v>
      </c>
      <c r="P162" s="36">
        <f t="shared" si="35"/>
        <v>74.45799457994579</v>
      </c>
      <c r="Q162" s="37">
        <f t="shared" si="36"/>
        <v>-2356.25</v>
      </c>
    </row>
    <row r="163" spans="1:17" ht="102" hidden="1" outlineLevel="7">
      <c r="A163" s="16" t="s">
        <v>221</v>
      </c>
      <c r="B163" s="19" t="s">
        <v>222</v>
      </c>
      <c r="C163" s="18"/>
      <c r="D163" s="18">
        <v>12300</v>
      </c>
      <c r="E163" s="18">
        <v>12300</v>
      </c>
      <c r="F163" s="18">
        <v>9225</v>
      </c>
      <c r="G163" s="18">
        <v>6868.75</v>
      </c>
      <c r="H163" s="32">
        <f t="shared" si="28"/>
        <v>1.6016234114871542E-3</v>
      </c>
      <c r="I163" s="32">
        <f t="shared" si="37"/>
        <v>1.1220467002692676E-2</v>
      </c>
      <c r="J163" s="36" t="e">
        <f t="shared" si="29"/>
        <v>#DIV/0!</v>
      </c>
      <c r="K163" s="37">
        <f t="shared" si="30"/>
        <v>6868.75</v>
      </c>
      <c r="L163" s="36">
        <f t="shared" si="31"/>
        <v>55.84349593495935</v>
      </c>
      <c r="M163" s="37">
        <f t="shared" si="32"/>
        <v>-5431.25</v>
      </c>
      <c r="N163" s="36">
        <f t="shared" si="33"/>
        <v>55.84349593495935</v>
      </c>
      <c r="O163" s="37">
        <f t="shared" si="34"/>
        <v>-5431.25</v>
      </c>
      <c r="P163" s="36">
        <f t="shared" si="35"/>
        <v>74.45799457994579</v>
      </c>
      <c r="Q163" s="37">
        <f t="shared" si="36"/>
        <v>-2356.25</v>
      </c>
    </row>
    <row r="164" spans="1:17" ht="89.25" hidden="1" outlineLevel="3">
      <c r="A164" s="16" t="s">
        <v>223</v>
      </c>
      <c r="B164" s="17" t="s">
        <v>224</v>
      </c>
      <c r="C164" s="18"/>
      <c r="D164" s="18">
        <v>97800</v>
      </c>
      <c r="E164" s="18">
        <v>97800</v>
      </c>
      <c r="F164" s="18">
        <v>73800</v>
      </c>
      <c r="G164" s="18">
        <v>76680.12</v>
      </c>
      <c r="H164" s="32">
        <f t="shared" si="28"/>
        <v>1.7879916343970063E-2</v>
      </c>
      <c r="I164" s="32">
        <f t="shared" si="37"/>
        <v>0.12526103821255899</v>
      </c>
      <c r="J164" s="36" t="e">
        <f t="shared" si="29"/>
        <v>#DIV/0!</v>
      </c>
      <c r="K164" s="37">
        <f t="shared" si="30"/>
        <v>76680.12</v>
      </c>
      <c r="L164" s="36">
        <f t="shared" si="31"/>
        <v>78.405030674846614</v>
      </c>
      <c r="M164" s="37">
        <f t="shared" si="32"/>
        <v>-21119.880000000005</v>
      </c>
      <c r="N164" s="36">
        <f t="shared" si="33"/>
        <v>78.405030674846614</v>
      </c>
      <c r="O164" s="37">
        <f t="shared" si="34"/>
        <v>-21119.880000000005</v>
      </c>
      <c r="P164" s="36">
        <f t="shared" si="35"/>
        <v>103.90260162601625</v>
      </c>
      <c r="Q164" s="37">
        <f t="shared" si="36"/>
        <v>2880.1199999999953</v>
      </c>
    </row>
    <row r="165" spans="1:17" ht="114.75" hidden="1" outlineLevel="4">
      <c r="A165" s="16" t="s">
        <v>225</v>
      </c>
      <c r="B165" s="19" t="s">
        <v>226</v>
      </c>
      <c r="C165" s="18"/>
      <c r="D165" s="18">
        <v>97800</v>
      </c>
      <c r="E165" s="18">
        <v>97800</v>
      </c>
      <c r="F165" s="18">
        <v>73800</v>
      </c>
      <c r="G165" s="18">
        <v>76680.12</v>
      </c>
      <c r="H165" s="32">
        <f t="shared" si="28"/>
        <v>1.7879916343970063E-2</v>
      </c>
      <c r="I165" s="32">
        <f t="shared" si="37"/>
        <v>0.12526103821255899</v>
      </c>
      <c r="J165" s="36" t="e">
        <f t="shared" si="29"/>
        <v>#DIV/0!</v>
      </c>
      <c r="K165" s="37">
        <f t="shared" si="30"/>
        <v>76680.12</v>
      </c>
      <c r="L165" s="36">
        <f t="shared" si="31"/>
        <v>78.405030674846614</v>
      </c>
      <c r="M165" s="37">
        <f t="shared" si="32"/>
        <v>-21119.880000000005</v>
      </c>
      <c r="N165" s="36">
        <f t="shared" si="33"/>
        <v>78.405030674846614</v>
      </c>
      <c r="O165" s="37">
        <f t="shared" si="34"/>
        <v>-21119.880000000005</v>
      </c>
      <c r="P165" s="36">
        <f t="shared" si="35"/>
        <v>103.90260162601625</v>
      </c>
      <c r="Q165" s="37">
        <f t="shared" si="36"/>
        <v>2880.1199999999953</v>
      </c>
    </row>
    <row r="166" spans="1:17" ht="165.75" hidden="1" outlineLevel="5">
      <c r="A166" s="16" t="s">
        <v>227</v>
      </c>
      <c r="B166" s="19" t="s">
        <v>228</v>
      </c>
      <c r="C166" s="18"/>
      <c r="D166" s="18">
        <v>700</v>
      </c>
      <c r="E166" s="18">
        <v>700</v>
      </c>
      <c r="F166" s="18">
        <v>700</v>
      </c>
      <c r="G166" s="18">
        <v>4000</v>
      </c>
      <c r="H166" s="32">
        <f t="shared" si="28"/>
        <v>9.3270153171226458E-4</v>
      </c>
      <c r="I166" s="32">
        <f t="shared" si="37"/>
        <v>6.534211903296918E-3</v>
      </c>
      <c r="J166" s="36" t="e">
        <f t="shared" si="29"/>
        <v>#DIV/0!</v>
      </c>
      <c r="K166" s="37">
        <f t="shared" si="30"/>
        <v>4000</v>
      </c>
      <c r="L166" s="36">
        <f t="shared" si="31"/>
        <v>571.42857142857144</v>
      </c>
      <c r="M166" s="37">
        <f t="shared" si="32"/>
        <v>3300</v>
      </c>
      <c r="N166" s="36">
        <f t="shared" si="33"/>
        <v>571.42857142857144</v>
      </c>
      <c r="O166" s="37">
        <f t="shared" si="34"/>
        <v>3300</v>
      </c>
      <c r="P166" s="36">
        <f t="shared" si="35"/>
        <v>571.42857142857144</v>
      </c>
      <c r="Q166" s="37">
        <f t="shared" si="36"/>
        <v>3300</v>
      </c>
    </row>
    <row r="167" spans="1:17" ht="165.75" hidden="1" outlineLevel="7">
      <c r="A167" s="16" t="s">
        <v>227</v>
      </c>
      <c r="B167" s="19" t="s">
        <v>228</v>
      </c>
      <c r="C167" s="18"/>
      <c r="D167" s="18">
        <v>700</v>
      </c>
      <c r="E167" s="18">
        <v>700</v>
      </c>
      <c r="F167" s="18">
        <v>700</v>
      </c>
      <c r="G167" s="18">
        <v>4000</v>
      </c>
      <c r="H167" s="32">
        <f t="shared" si="28"/>
        <v>9.3270153171226458E-4</v>
      </c>
      <c r="I167" s="32">
        <f t="shared" si="37"/>
        <v>6.534211903296918E-3</v>
      </c>
      <c r="J167" s="36" t="e">
        <f t="shared" si="29"/>
        <v>#DIV/0!</v>
      </c>
      <c r="K167" s="37">
        <f t="shared" si="30"/>
        <v>4000</v>
      </c>
      <c r="L167" s="36">
        <f t="shared" si="31"/>
        <v>571.42857142857144</v>
      </c>
      <c r="M167" s="37">
        <f t="shared" si="32"/>
        <v>3300</v>
      </c>
      <c r="N167" s="36">
        <f t="shared" si="33"/>
        <v>571.42857142857144</v>
      </c>
      <c r="O167" s="37">
        <f t="shared" si="34"/>
        <v>3300</v>
      </c>
      <c r="P167" s="36">
        <f t="shared" si="35"/>
        <v>571.42857142857144</v>
      </c>
      <c r="Q167" s="37">
        <f t="shared" si="36"/>
        <v>3300</v>
      </c>
    </row>
    <row r="168" spans="1:17" ht="140.25" hidden="1" outlineLevel="5">
      <c r="A168" s="16" t="s">
        <v>229</v>
      </c>
      <c r="B168" s="19" t="s">
        <v>230</v>
      </c>
      <c r="C168" s="18"/>
      <c r="D168" s="18">
        <v>0</v>
      </c>
      <c r="E168" s="18">
        <v>0</v>
      </c>
      <c r="F168" s="18">
        <v>0</v>
      </c>
      <c r="G168" s="18">
        <v>500</v>
      </c>
      <c r="H168" s="32">
        <f t="shared" si="28"/>
        <v>1.1658769146403307E-4</v>
      </c>
      <c r="I168" s="32">
        <f t="shared" si="37"/>
        <v>8.1677648791211475E-4</v>
      </c>
      <c r="J168" s="36" t="e">
        <f t="shared" si="29"/>
        <v>#DIV/0!</v>
      </c>
      <c r="K168" s="37">
        <f t="shared" si="30"/>
        <v>500</v>
      </c>
      <c r="L168" s="36" t="e">
        <f t="shared" si="31"/>
        <v>#DIV/0!</v>
      </c>
      <c r="M168" s="37">
        <f t="shared" si="32"/>
        <v>500</v>
      </c>
      <c r="N168" s="36" t="e">
        <f t="shared" si="33"/>
        <v>#DIV/0!</v>
      </c>
      <c r="O168" s="37">
        <f t="shared" si="34"/>
        <v>500</v>
      </c>
      <c r="P168" s="36" t="e">
        <f t="shared" si="35"/>
        <v>#DIV/0!</v>
      </c>
      <c r="Q168" s="37">
        <f t="shared" si="36"/>
        <v>500</v>
      </c>
    </row>
    <row r="169" spans="1:17" ht="140.25" hidden="1" outlineLevel="7">
      <c r="A169" s="16" t="s">
        <v>229</v>
      </c>
      <c r="B169" s="19" t="s">
        <v>230</v>
      </c>
      <c r="C169" s="18"/>
      <c r="D169" s="18">
        <v>0</v>
      </c>
      <c r="E169" s="18">
        <v>0</v>
      </c>
      <c r="F169" s="18">
        <v>0</v>
      </c>
      <c r="G169" s="18">
        <v>500</v>
      </c>
      <c r="H169" s="32">
        <f t="shared" si="28"/>
        <v>1.1658769146403307E-4</v>
      </c>
      <c r="I169" s="32">
        <f t="shared" si="37"/>
        <v>8.1677648791211475E-4</v>
      </c>
      <c r="J169" s="36" t="e">
        <f t="shared" si="29"/>
        <v>#DIV/0!</v>
      </c>
      <c r="K169" s="37">
        <f t="shared" si="30"/>
        <v>500</v>
      </c>
      <c r="L169" s="36" t="e">
        <f t="shared" si="31"/>
        <v>#DIV/0!</v>
      </c>
      <c r="M169" s="37">
        <f t="shared" si="32"/>
        <v>500</v>
      </c>
      <c r="N169" s="36" t="e">
        <f t="shared" si="33"/>
        <v>#DIV/0!</v>
      </c>
      <c r="O169" s="37">
        <f t="shared" si="34"/>
        <v>500</v>
      </c>
      <c r="P169" s="36" t="e">
        <f t="shared" si="35"/>
        <v>#DIV/0!</v>
      </c>
      <c r="Q169" s="37">
        <f t="shared" si="36"/>
        <v>500</v>
      </c>
    </row>
    <row r="170" spans="1:17" ht="127.5" hidden="1" outlineLevel="5">
      <c r="A170" s="16" t="s">
        <v>231</v>
      </c>
      <c r="B170" s="19" t="s">
        <v>232</v>
      </c>
      <c r="C170" s="18"/>
      <c r="D170" s="18">
        <v>96000</v>
      </c>
      <c r="E170" s="18">
        <v>96000</v>
      </c>
      <c r="F170" s="18">
        <v>72000</v>
      </c>
      <c r="G170" s="18">
        <v>68180.12</v>
      </c>
      <c r="H170" s="32">
        <f t="shared" si="28"/>
        <v>1.5897925589081499E-2</v>
      </c>
      <c r="I170" s="32">
        <f t="shared" si="37"/>
        <v>0.11137583791805304</v>
      </c>
      <c r="J170" s="36" t="e">
        <f t="shared" si="29"/>
        <v>#DIV/0!</v>
      </c>
      <c r="K170" s="37">
        <f t="shared" si="30"/>
        <v>68180.12</v>
      </c>
      <c r="L170" s="36">
        <f t="shared" si="31"/>
        <v>71.020958333333326</v>
      </c>
      <c r="M170" s="37">
        <f t="shared" si="32"/>
        <v>-27819.880000000005</v>
      </c>
      <c r="N170" s="36">
        <f t="shared" si="33"/>
        <v>71.020958333333326</v>
      </c>
      <c r="O170" s="37">
        <f t="shared" si="34"/>
        <v>-27819.880000000005</v>
      </c>
      <c r="P170" s="36">
        <f t="shared" si="35"/>
        <v>94.694611111111101</v>
      </c>
      <c r="Q170" s="37">
        <f t="shared" si="36"/>
        <v>-3819.8800000000047</v>
      </c>
    </row>
    <row r="171" spans="1:17" ht="127.5" hidden="1" outlineLevel="7">
      <c r="A171" s="16" t="s">
        <v>231</v>
      </c>
      <c r="B171" s="19" t="s">
        <v>232</v>
      </c>
      <c r="C171" s="18"/>
      <c r="D171" s="18">
        <v>96000</v>
      </c>
      <c r="E171" s="18">
        <v>96000</v>
      </c>
      <c r="F171" s="18">
        <v>72000</v>
      </c>
      <c r="G171" s="18">
        <v>68180.12</v>
      </c>
      <c r="H171" s="32">
        <f t="shared" si="28"/>
        <v>1.5897925589081499E-2</v>
      </c>
      <c r="I171" s="32">
        <f t="shared" si="37"/>
        <v>0.11137583791805304</v>
      </c>
      <c r="J171" s="36" t="e">
        <f t="shared" si="29"/>
        <v>#DIV/0!</v>
      </c>
      <c r="K171" s="37">
        <f t="shared" si="30"/>
        <v>68180.12</v>
      </c>
      <c r="L171" s="36">
        <f t="shared" si="31"/>
        <v>71.020958333333326</v>
      </c>
      <c r="M171" s="37">
        <f t="shared" si="32"/>
        <v>-27819.880000000005</v>
      </c>
      <c r="N171" s="36">
        <f t="shared" si="33"/>
        <v>71.020958333333326</v>
      </c>
      <c r="O171" s="37">
        <f t="shared" si="34"/>
        <v>-27819.880000000005</v>
      </c>
      <c r="P171" s="36">
        <f t="shared" si="35"/>
        <v>94.694611111111101</v>
      </c>
      <c r="Q171" s="37">
        <f t="shared" si="36"/>
        <v>-3819.8800000000047</v>
      </c>
    </row>
    <row r="172" spans="1:17" ht="127.5" hidden="1" outlineLevel="5">
      <c r="A172" s="16" t="s">
        <v>233</v>
      </c>
      <c r="B172" s="19" t="s">
        <v>234</v>
      </c>
      <c r="C172" s="18"/>
      <c r="D172" s="18">
        <v>1100</v>
      </c>
      <c r="E172" s="18">
        <v>1100</v>
      </c>
      <c r="F172" s="18">
        <v>1100</v>
      </c>
      <c r="G172" s="18">
        <v>4000</v>
      </c>
      <c r="H172" s="32">
        <f t="shared" si="28"/>
        <v>9.3270153171226458E-4</v>
      </c>
      <c r="I172" s="32">
        <f t="shared" si="37"/>
        <v>6.534211903296918E-3</v>
      </c>
      <c r="J172" s="36" t="e">
        <f t="shared" si="29"/>
        <v>#DIV/0!</v>
      </c>
      <c r="K172" s="37">
        <f t="shared" si="30"/>
        <v>4000</v>
      </c>
      <c r="L172" s="36">
        <f t="shared" si="31"/>
        <v>363.63636363636363</v>
      </c>
      <c r="M172" s="37">
        <f t="shared" si="32"/>
        <v>2900</v>
      </c>
      <c r="N172" s="36">
        <f t="shared" si="33"/>
        <v>363.63636363636363</v>
      </c>
      <c r="O172" s="37">
        <f t="shared" si="34"/>
        <v>2900</v>
      </c>
      <c r="P172" s="36">
        <f t="shared" si="35"/>
        <v>363.63636363636363</v>
      </c>
      <c r="Q172" s="37">
        <f t="shared" si="36"/>
        <v>2900</v>
      </c>
    </row>
    <row r="173" spans="1:17" ht="127.5" hidden="1" outlineLevel="7">
      <c r="A173" s="16" t="s">
        <v>233</v>
      </c>
      <c r="B173" s="19" t="s">
        <v>234</v>
      </c>
      <c r="C173" s="18"/>
      <c r="D173" s="18">
        <v>1100</v>
      </c>
      <c r="E173" s="18">
        <v>1100</v>
      </c>
      <c r="F173" s="18">
        <v>1100</v>
      </c>
      <c r="G173" s="18">
        <v>4000</v>
      </c>
      <c r="H173" s="32">
        <f t="shared" si="28"/>
        <v>9.3270153171226458E-4</v>
      </c>
      <c r="I173" s="32">
        <f t="shared" si="37"/>
        <v>6.534211903296918E-3</v>
      </c>
      <c r="J173" s="36" t="e">
        <f t="shared" si="29"/>
        <v>#DIV/0!</v>
      </c>
      <c r="K173" s="37">
        <f t="shared" si="30"/>
        <v>4000</v>
      </c>
      <c r="L173" s="36">
        <f t="shared" si="31"/>
        <v>363.63636363636363</v>
      </c>
      <c r="M173" s="37">
        <f t="shared" si="32"/>
        <v>2900</v>
      </c>
      <c r="N173" s="36">
        <f t="shared" si="33"/>
        <v>363.63636363636363</v>
      </c>
      <c r="O173" s="37">
        <f t="shared" si="34"/>
        <v>2900</v>
      </c>
      <c r="P173" s="36">
        <f t="shared" si="35"/>
        <v>363.63636363636363</v>
      </c>
      <c r="Q173" s="37">
        <f t="shared" si="36"/>
        <v>2900</v>
      </c>
    </row>
    <row r="174" spans="1:17" ht="63.75" hidden="1" outlineLevel="3">
      <c r="A174" s="16" t="s">
        <v>235</v>
      </c>
      <c r="B174" s="17" t="s">
        <v>236</v>
      </c>
      <c r="C174" s="18"/>
      <c r="D174" s="18">
        <v>44700</v>
      </c>
      <c r="E174" s="18">
        <v>44700</v>
      </c>
      <c r="F174" s="18">
        <v>33800</v>
      </c>
      <c r="G174" s="18">
        <v>115352.47</v>
      </c>
      <c r="H174" s="32">
        <f t="shared" si="28"/>
        <v>2.6897356363948261E-2</v>
      </c>
      <c r="I174" s="32">
        <f t="shared" si="37"/>
        <v>0.18843437063717514</v>
      </c>
      <c r="J174" s="36" t="e">
        <f t="shared" si="29"/>
        <v>#DIV/0!</v>
      </c>
      <c r="K174" s="37">
        <f t="shared" si="30"/>
        <v>115352.47</v>
      </c>
      <c r="L174" s="36">
        <f t="shared" si="31"/>
        <v>258.05921700223718</v>
      </c>
      <c r="M174" s="37">
        <f t="shared" si="32"/>
        <v>70652.47</v>
      </c>
      <c r="N174" s="36">
        <f t="shared" si="33"/>
        <v>258.05921700223718</v>
      </c>
      <c r="O174" s="37">
        <f t="shared" si="34"/>
        <v>70652.47</v>
      </c>
      <c r="P174" s="36">
        <f t="shared" si="35"/>
        <v>341.27949704142014</v>
      </c>
      <c r="Q174" s="37">
        <f t="shared" si="36"/>
        <v>81552.47</v>
      </c>
    </row>
    <row r="175" spans="1:17" ht="89.25" hidden="1" outlineLevel="4">
      <c r="A175" s="16" t="s">
        <v>237</v>
      </c>
      <c r="B175" s="19" t="s">
        <v>238</v>
      </c>
      <c r="C175" s="18"/>
      <c r="D175" s="18">
        <v>31800</v>
      </c>
      <c r="E175" s="18">
        <v>31800</v>
      </c>
      <c r="F175" s="18">
        <v>24125</v>
      </c>
      <c r="G175" s="18">
        <v>115352.47</v>
      </c>
      <c r="H175" s="32">
        <f t="shared" si="28"/>
        <v>2.6897356363948261E-2</v>
      </c>
      <c r="I175" s="32">
        <f t="shared" si="37"/>
        <v>0.18843437063717514</v>
      </c>
      <c r="J175" s="36" t="e">
        <f t="shared" si="29"/>
        <v>#DIV/0!</v>
      </c>
      <c r="K175" s="37">
        <f t="shared" si="30"/>
        <v>115352.47</v>
      </c>
      <c r="L175" s="36">
        <f t="shared" si="31"/>
        <v>362.74361635220129</v>
      </c>
      <c r="M175" s="37">
        <f t="shared" si="32"/>
        <v>83552.47</v>
      </c>
      <c r="N175" s="36">
        <f t="shared" si="33"/>
        <v>362.74361635220129</v>
      </c>
      <c r="O175" s="37">
        <f t="shared" si="34"/>
        <v>83552.47</v>
      </c>
      <c r="P175" s="36">
        <f t="shared" si="35"/>
        <v>478.14495336787564</v>
      </c>
      <c r="Q175" s="37">
        <f t="shared" si="36"/>
        <v>91227.47</v>
      </c>
    </row>
    <row r="176" spans="1:17" ht="89.25" hidden="1" outlineLevel="5">
      <c r="A176" s="16" t="s">
        <v>239</v>
      </c>
      <c r="B176" s="19" t="s">
        <v>238</v>
      </c>
      <c r="C176" s="18"/>
      <c r="D176" s="18">
        <v>800</v>
      </c>
      <c r="E176" s="18">
        <v>800</v>
      </c>
      <c r="F176" s="18">
        <v>800</v>
      </c>
      <c r="G176" s="18">
        <v>300</v>
      </c>
      <c r="H176" s="32">
        <f t="shared" si="28"/>
        <v>6.9952614878419838E-5</v>
      </c>
      <c r="I176" s="32">
        <f t="shared" si="37"/>
        <v>4.9006589274726872E-4</v>
      </c>
      <c r="J176" s="36" t="e">
        <f t="shared" si="29"/>
        <v>#DIV/0!</v>
      </c>
      <c r="K176" s="37">
        <f t="shared" si="30"/>
        <v>300</v>
      </c>
      <c r="L176" s="36">
        <f t="shared" si="31"/>
        <v>37.5</v>
      </c>
      <c r="M176" s="37">
        <f t="shared" si="32"/>
        <v>-500</v>
      </c>
      <c r="N176" s="36">
        <f t="shared" si="33"/>
        <v>37.5</v>
      </c>
      <c r="O176" s="37">
        <f t="shared" si="34"/>
        <v>-500</v>
      </c>
      <c r="P176" s="36">
        <f t="shared" si="35"/>
        <v>37.5</v>
      </c>
      <c r="Q176" s="37">
        <f t="shared" si="36"/>
        <v>-500</v>
      </c>
    </row>
    <row r="177" spans="1:17" ht="89.25" hidden="1" outlineLevel="7">
      <c r="A177" s="16" t="s">
        <v>239</v>
      </c>
      <c r="B177" s="19" t="s">
        <v>238</v>
      </c>
      <c r="C177" s="18"/>
      <c r="D177" s="18">
        <v>800</v>
      </c>
      <c r="E177" s="18">
        <v>800</v>
      </c>
      <c r="F177" s="18">
        <v>800</v>
      </c>
      <c r="G177" s="18">
        <v>300</v>
      </c>
      <c r="H177" s="32">
        <f t="shared" si="28"/>
        <v>6.9952614878419838E-5</v>
      </c>
      <c r="I177" s="32">
        <f t="shared" si="37"/>
        <v>4.9006589274726872E-4</v>
      </c>
      <c r="J177" s="36" t="e">
        <f t="shared" si="29"/>
        <v>#DIV/0!</v>
      </c>
      <c r="K177" s="37">
        <f t="shared" si="30"/>
        <v>300</v>
      </c>
      <c r="L177" s="36">
        <f t="shared" si="31"/>
        <v>37.5</v>
      </c>
      <c r="M177" s="37">
        <f t="shared" si="32"/>
        <v>-500</v>
      </c>
      <c r="N177" s="36">
        <f t="shared" si="33"/>
        <v>37.5</v>
      </c>
      <c r="O177" s="37">
        <f t="shared" si="34"/>
        <v>-500</v>
      </c>
      <c r="P177" s="36">
        <f t="shared" si="35"/>
        <v>37.5</v>
      </c>
      <c r="Q177" s="37">
        <f t="shared" si="36"/>
        <v>-500</v>
      </c>
    </row>
    <row r="178" spans="1:17" ht="89.25" hidden="1" outlineLevel="5">
      <c r="A178" s="16" t="s">
        <v>240</v>
      </c>
      <c r="B178" s="19" t="s">
        <v>238</v>
      </c>
      <c r="C178" s="18"/>
      <c r="D178" s="18">
        <v>24000</v>
      </c>
      <c r="E178" s="18">
        <v>24000</v>
      </c>
      <c r="F178" s="18">
        <v>18000</v>
      </c>
      <c r="G178" s="18">
        <v>31258.880000000001</v>
      </c>
      <c r="H178" s="32">
        <f t="shared" si="28"/>
        <v>7.2888013139024684E-3</v>
      </c>
      <c r="I178" s="32">
        <f t="shared" si="37"/>
        <v>5.1063036444932486E-2</v>
      </c>
      <c r="J178" s="36" t="e">
        <f t="shared" si="29"/>
        <v>#DIV/0!</v>
      </c>
      <c r="K178" s="37">
        <f t="shared" si="30"/>
        <v>31258.880000000001</v>
      </c>
      <c r="L178" s="36">
        <f t="shared" si="31"/>
        <v>130.24533333333335</v>
      </c>
      <c r="M178" s="37">
        <f t="shared" si="32"/>
        <v>7258.880000000001</v>
      </c>
      <c r="N178" s="36">
        <f t="shared" si="33"/>
        <v>130.24533333333335</v>
      </c>
      <c r="O178" s="37">
        <f t="shared" si="34"/>
        <v>7258.880000000001</v>
      </c>
      <c r="P178" s="36">
        <f t="shared" si="35"/>
        <v>173.66044444444444</v>
      </c>
      <c r="Q178" s="37">
        <f t="shared" si="36"/>
        <v>13258.880000000001</v>
      </c>
    </row>
    <row r="179" spans="1:17" ht="89.25" hidden="1" outlineLevel="7">
      <c r="A179" s="16" t="s">
        <v>240</v>
      </c>
      <c r="B179" s="19" t="s">
        <v>238</v>
      </c>
      <c r="C179" s="18"/>
      <c r="D179" s="18">
        <v>24000</v>
      </c>
      <c r="E179" s="18">
        <v>24000</v>
      </c>
      <c r="F179" s="18">
        <v>18000</v>
      </c>
      <c r="G179" s="18">
        <v>31258.880000000001</v>
      </c>
      <c r="H179" s="32">
        <f t="shared" si="28"/>
        <v>7.2888013139024684E-3</v>
      </c>
      <c r="I179" s="32">
        <f t="shared" si="37"/>
        <v>5.1063036444932486E-2</v>
      </c>
      <c r="J179" s="36" t="e">
        <f t="shared" si="29"/>
        <v>#DIV/0!</v>
      </c>
      <c r="K179" s="37">
        <f t="shared" si="30"/>
        <v>31258.880000000001</v>
      </c>
      <c r="L179" s="36">
        <f t="shared" si="31"/>
        <v>130.24533333333335</v>
      </c>
      <c r="M179" s="37">
        <f t="shared" si="32"/>
        <v>7258.880000000001</v>
      </c>
      <c r="N179" s="36">
        <f t="shared" si="33"/>
        <v>130.24533333333335</v>
      </c>
      <c r="O179" s="37">
        <f t="shared" si="34"/>
        <v>7258.880000000001</v>
      </c>
      <c r="P179" s="36">
        <f t="shared" si="35"/>
        <v>173.66044444444444</v>
      </c>
      <c r="Q179" s="37">
        <f t="shared" si="36"/>
        <v>13258.880000000001</v>
      </c>
    </row>
    <row r="180" spans="1:17" ht="89.25" hidden="1" outlineLevel="5">
      <c r="A180" s="16" t="s">
        <v>241</v>
      </c>
      <c r="B180" s="19" t="s">
        <v>238</v>
      </c>
      <c r="C180" s="18"/>
      <c r="D180" s="18">
        <v>7000</v>
      </c>
      <c r="E180" s="18">
        <v>7000</v>
      </c>
      <c r="F180" s="18">
        <v>5325</v>
      </c>
      <c r="G180" s="18">
        <v>8029.25</v>
      </c>
      <c r="H180" s="32">
        <f t="shared" si="28"/>
        <v>1.872223443375175E-3</v>
      </c>
      <c r="I180" s="32">
        <f t="shared" si="37"/>
        <v>1.3116205231136692E-2</v>
      </c>
      <c r="J180" s="36" t="e">
        <f t="shared" si="29"/>
        <v>#DIV/0!</v>
      </c>
      <c r="K180" s="37">
        <f t="shared" si="30"/>
        <v>8029.25</v>
      </c>
      <c r="L180" s="36">
        <f t="shared" si="31"/>
        <v>114.70357142857144</v>
      </c>
      <c r="M180" s="37">
        <f t="shared" si="32"/>
        <v>1029.25</v>
      </c>
      <c r="N180" s="36">
        <f t="shared" si="33"/>
        <v>114.70357142857144</v>
      </c>
      <c r="O180" s="37">
        <f t="shared" si="34"/>
        <v>1029.25</v>
      </c>
      <c r="P180" s="36">
        <f t="shared" si="35"/>
        <v>150.78403755868544</v>
      </c>
      <c r="Q180" s="37">
        <f t="shared" si="36"/>
        <v>2704.25</v>
      </c>
    </row>
    <row r="181" spans="1:17" ht="89.25" hidden="1" outlineLevel="7">
      <c r="A181" s="16" t="s">
        <v>241</v>
      </c>
      <c r="B181" s="19" t="s">
        <v>238</v>
      </c>
      <c r="C181" s="18"/>
      <c r="D181" s="18">
        <v>7000</v>
      </c>
      <c r="E181" s="18">
        <v>7000</v>
      </c>
      <c r="F181" s="18">
        <v>5325</v>
      </c>
      <c r="G181" s="18">
        <v>8029.25</v>
      </c>
      <c r="H181" s="32">
        <f t="shared" si="28"/>
        <v>1.872223443375175E-3</v>
      </c>
      <c r="I181" s="32">
        <f t="shared" si="37"/>
        <v>1.3116205231136692E-2</v>
      </c>
      <c r="J181" s="36" t="e">
        <f t="shared" si="29"/>
        <v>#DIV/0!</v>
      </c>
      <c r="K181" s="37">
        <f t="shared" si="30"/>
        <v>8029.25</v>
      </c>
      <c r="L181" s="36">
        <f t="shared" si="31"/>
        <v>114.70357142857144</v>
      </c>
      <c r="M181" s="37">
        <f t="shared" si="32"/>
        <v>1029.25</v>
      </c>
      <c r="N181" s="36">
        <f t="shared" si="33"/>
        <v>114.70357142857144</v>
      </c>
      <c r="O181" s="37">
        <f t="shared" si="34"/>
        <v>1029.25</v>
      </c>
      <c r="P181" s="36">
        <f t="shared" si="35"/>
        <v>150.78403755868544</v>
      </c>
      <c r="Q181" s="37">
        <f t="shared" si="36"/>
        <v>2704.25</v>
      </c>
    </row>
    <row r="182" spans="1:17" ht="102" hidden="1" outlineLevel="5">
      <c r="A182" s="16" t="s">
        <v>242</v>
      </c>
      <c r="B182" s="19" t="s">
        <v>243</v>
      </c>
      <c r="C182" s="18"/>
      <c r="D182" s="18">
        <v>0</v>
      </c>
      <c r="E182" s="18">
        <v>0</v>
      </c>
      <c r="F182" s="18">
        <v>0</v>
      </c>
      <c r="G182" s="18">
        <v>75764.34</v>
      </c>
      <c r="H182" s="32">
        <f t="shared" si="28"/>
        <v>1.7666378991792197E-2</v>
      </c>
      <c r="I182" s="32">
        <f t="shared" si="37"/>
        <v>0.12376506306835869</v>
      </c>
      <c r="J182" s="36" t="e">
        <f t="shared" si="29"/>
        <v>#DIV/0!</v>
      </c>
      <c r="K182" s="37">
        <f t="shared" si="30"/>
        <v>75764.34</v>
      </c>
      <c r="L182" s="36" t="e">
        <f t="shared" si="31"/>
        <v>#DIV/0!</v>
      </c>
      <c r="M182" s="37">
        <f t="shared" si="32"/>
        <v>75764.34</v>
      </c>
      <c r="N182" s="36" t="e">
        <f t="shared" si="33"/>
        <v>#DIV/0!</v>
      </c>
      <c r="O182" s="37">
        <f t="shared" si="34"/>
        <v>75764.34</v>
      </c>
      <c r="P182" s="36" t="e">
        <f t="shared" si="35"/>
        <v>#DIV/0!</v>
      </c>
      <c r="Q182" s="37">
        <f t="shared" si="36"/>
        <v>75764.34</v>
      </c>
    </row>
    <row r="183" spans="1:17" ht="102" hidden="1" outlineLevel="7">
      <c r="A183" s="16" t="s">
        <v>242</v>
      </c>
      <c r="B183" s="19" t="s">
        <v>243</v>
      </c>
      <c r="C183" s="18"/>
      <c r="D183" s="18">
        <v>0</v>
      </c>
      <c r="E183" s="18">
        <v>0</v>
      </c>
      <c r="F183" s="18">
        <v>0</v>
      </c>
      <c r="G183" s="18">
        <v>75764.34</v>
      </c>
      <c r="H183" s="32">
        <f t="shared" si="28"/>
        <v>1.7666378991792197E-2</v>
      </c>
      <c r="I183" s="32">
        <f t="shared" si="37"/>
        <v>0.12376506306835869</v>
      </c>
      <c r="J183" s="36" t="e">
        <f t="shared" si="29"/>
        <v>#DIV/0!</v>
      </c>
      <c r="K183" s="37">
        <f t="shared" si="30"/>
        <v>75764.34</v>
      </c>
      <c r="L183" s="36" t="e">
        <f t="shared" si="31"/>
        <v>#DIV/0!</v>
      </c>
      <c r="M183" s="37">
        <f t="shared" si="32"/>
        <v>75764.34</v>
      </c>
      <c r="N183" s="36" t="e">
        <f t="shared" si="33"/>
        <v>#DIV/0!</v>
      </c>
      <c r="O183" s="37">
        <f t="shared" si="34"/>
        <v>75764.34</v>
      </c>
      <c r="P183" s="36" t="e">
        <f t="shared" si="35"/>
        <v>#DIV/0!</v>
      </c>
      <c r="Q183" s="37">
        <f t="shared" si="36"/>
        <v>75764.34</v>
      </c>
    </row>
    <row r="184" spans="1:17" ht="89.25" hidden="1" outlineLevel="4">
      <c r="A184" s="16" t="s">
        <v>244</v>
      </c>
      <c r="B184" s="17" t="s">
        <v>245</v>
      </c>
      <c r="C184" s="18"/>
      <c r="D184" s="18">
        <v>12900</v>
      </c>
      <c r="E184" s="18">
        <v>12900</v>
      </c>
      <c r="F184" s="18">
        <v>9675</v>
      </c>
      <c r="G184" s="18">
        <v>0</v>
      </c>
      <c r="H184" s="32">
        <f t="shared" si="28"/>
        <v>0</v>
      </c>
      <c r="I184" s="32">
        <f t="shared" si="37"/>
        <v>0</v>
      </c>
      <c r="J184" s="36" t="e">
        <f t="shared" si="29"/>
        <v>#DIV/0!</v>
      </c>
      <c r="K184" s="37">
        <f t="shared" si="30"/>
        <v>0</v>
      </c>
      <c r="L184" s="36">
        <f t="shared" si="31"/>
        <v>0</v>
      </c>
      <c r="M184" s="37">
        <f t="shared" si="32"/>
        <v>-12900</v>
      </c>
      <c r="N184" s="36">
        <f t="shared" si="33"/>
        <v>0</v>
      </c>
      <c r="O184" s="37">
        <f t="shared" si="34"/>
        <v>-12900</v>
      </c>
      <c r="P184" s="36">
        <f t="shared" si="35"/>
        <v>0</v>
      </c>
      <c r="Q184" s="37">
        <f t="shared" si="36"/>
        <v>-9675</v>
      </c>
    </row>
    <row r="185" spans="1:17" ht="89.25" hidden="1" outlineLevel="7">
      <c r="A185" s="16" t="s">
        <v>244</v>
      </c>
      <c r="B185" s="17" t="s">
        <v>245</v>
      </c>
      <c r="C185" s="18"/>
      <c r="D185" s="18">
        <v>12900</v>
      </c>
      <c r="E185" s="18">
        <v>12900</v>
      </c>
      <c r="F185" s="18">
        <v>9675</v>
      </c>
      <c r="G185" s="18">
        <v>0</v>
      </c>
      <c r="H185" s="32">
        <f t="shared" si="28"/>
        <v>0</v>
      </c>
      <c r="I185" s="32">
        <f t="shared" si="37"/>
        <v>0</v>
      </c>
      <c r="J185" s="36" t="e">
        <f t="shared" si="29"/>
        <v>#DIV/0!</v>
      </c>
      <c r="K185" s="37">
        <f t="shared" si="30"/>
        <v>0</v>
      </c>
      <c r="L185" s="36">
        <f t="shared" si="31"/>
        <v>0</v>
      </c>
      <c r="M185" s="37">
        <f t="shared" si="32"/>
        <v>-12900</v>
      </c>
      <c r="N185" s="36">
        <f t="shared" si="33"/>
        <v>0</v>
      </c>
      <c r="O185" s="37">
        <f t="shared" si="34"/>
        <v>-12900</v>
      </c>
      <c r="P185" s="36">
        <f t="shared" si="35"/>
        <v>0</v>
      </c>
      <c r="Q185" s="37">
        <f t="shared" si="36"/>
        <v>-9675</v>
      </c>
    </row>
    <row r="186" spans="1:17" ht="89.25" hidden="1" outlineLevel="3">
      <c r="A186" s="16" t="s">
        <v>246</v>
      </c>
      <c r="B186" s="17" t="s">
        <v>247</v>
      </c>
      <c r="C186" s="18"/>
      <c r="D186" s="18">
        <v>0</v>
      </c>
      <c r="E186" s="18">
        <v>15000</v>
      </c>
      <c r="F186" s="18">
        <v>15000</v>
      </c>
      <c r="G186" s="18">
        <v>15000</v>
      </c>
      <c r="H186" s="32">
        <f t="shared" si="28"/>
        <v>3.4976307439209919E-3</v>
      </c>
      <c r="I186" s="32">
        <f t="shared" si="37"/>
        <v>2.4503294637363442E-2</v>
      </c>
      <c r="J186" s="36" t="e">
        <f t="shared" si="29"/>
        <v>#DIV/0!</v>
      </c>
      <c r="K186" s="37">
        <f t="shared" si="30"/>
        <v>15000</v>
      </c>
      <c r="L186" s="36" t="e">
        <f t="shared" si="31"/>
        <v>#DIV/0!</v>
      </c>
      <c r="M186" s="37">
        <f t="shared" si="32"/>
        <v>15000</v>
      </c>
      <c r="N186" s="36">
        <f t="shared" si="33"/>
        <v>100</v>
      </c>
      <c r="O186" s="37">
        <f t="shared" si="34"/>
        <v>0</v>
      </c>
      <c r="P186" s="36">
        <f t="shared" si="35"/>
        <v>100</v>
      </c>
      <c r="Q186" s="37">
        <f t="shared" si="36"/>
        <v>0</v>
      </c>
    </row>
    <row r="187" spans="1:17" ht="114.75" hidden="1" outlineLevel="4">
      <c r="A187" s="16" t="s">
        <v>248</v>
      </c>
      <c r="B187" s="19" t="s">
        <v>249</v>
      </c>
      <c r="C187" s="18"/>
      <c r="D187" s="18">
        <v>0</v>
      </c>
      <c r="E187" s="18">
        <v>15000</v>
      </c>
      <c r="F187" s="18">
        <v>15000</v>
      </c>
      <c r="G187" s="18">
        <v>15000</v>
      </c>
      <c r="H187" s="32">
        <f t="shared" si="28"/>
        <v>3.4976307439209919E-3</v>
      </c>
      <c r="I187" s="32">
        <f t="shared" si="37"/>
        <v>2.4503294637363442E-2</v>
      </c>
      <c r="J187" s="36" t="e">
        <f t="shared" si="29"/>
        <v>#DIV/0!</v>
      </c>
      <c r="K187" s="37">
        <f t="shared" si="30"/>
        <v>15000</v>
      </c>
      <c r="L187" s="36" t="e">
        <f t="shared" si="31"/>
        <v>#DIV/0!</v>
      </c>
      <c r="M187" s="37">
        <f t="shared" si="32"/>
        <v>15000</v>
      </c>
      <c r="N187" s="36">
        <f t="shared" si="33"/>
        <v>100</v>
      </c>
      <c r="O187" s="37">
        <f t="shared" si="34"/>
        <v>0</v>
      </c>
      <c r="P187" s="36">
        <f t="shared" si="35"/>
        <v>100</v>
      </c>
      <c r="Q187" s="37">
        <f t="shared" si="36"/>
        <v>0</v>
      </c>
    </row>
    <row r="188" spans="1:17" ht="140.25" hidden="1" outlineLevel="5">
      <c r="A188" s="16" t="s">
        <v>250</v>
      </c>
      <c r="B188" s="19" t="s">
        <v>251</v>
      </c>
      <c r="C188" s="18"/>
      <c r="D188" s="18">
        <v>0</v>
      </c>
      <c r="E188" s="18">
        <v>15000</v>
      </c>
      <c r="F188" s="18">
        <v>15000</v>
      </c>
      <c r="G188" s="18">
        <v>15000</v>
      </c>
      <c r="H188" s="32">
        <f t="shared" si="28"/>
        <v>3.4976307439209919E-3</v>
      </c>
      <c r="I188" s="32">
        <f t="shared" si="37"/>
        <v>2.4503294637363442E-2</v>
      </c>
      <c r="J188" s="36" t="e">
        <f t="shared" si="29"/>
        <v>#DIV/0!</v>
      </c>
      <c r="K188" s="37">
        <f t="shared" si="30"/>
        <v>15000</v>
      </c>
      <c r="L188" s="36" t="e">
        <f t="shared" si="31"/>
        <v>#DIV/0!</v>
      </c>
      <c r="M188" s="37">
        <f t="shared" si="32"/>
        <v>15000</v>
      </c>
      <c r="N188" s="36">
        <f t="shared" si="33"/>
        <v>100</v>
      </c>
      <c r="O188" s="37">
        <f t="shared" si="34"/>
        <v>0</v>
      </c>
      <c r="P188" s="36">
        <f t="shared" si="35"/>
        <v>100</v>
      </c>
      <c r="Q188" s="37">
        <f t="shared" si="36"/>
        <v>0</v>
      </c>
    </row>
    <row r="189" spans="1:17" ht="140.25" hidden="1" outlineLevel="7">
      <c r="A189" s="16" t="s">
        <v>250</v>
      </c>
      <c r="B189" s="19" t="s">
        <v>251</v>
      </c>
      <c r="C189" s="18"/>
      <c r="D189" s="18">
        <v>0</v>
      </c>
      <c r="E189" s="18">
        <v>15000</v>
      </c>
      <c r="F189" s="18">
        <v>15000</v>
      </c>
      <c r="G189" s="18">
        <v>15000</v>
      </c>
      <c r="H189" s="32">
        <f t="shared" si="28"/>
        <v>3.4976307439209919E-3</v>
      </c>
      <c r="I189" s="32">
        <f t="shared" si="37"/>
        <v>2.4503294637363442E-2</v>
      </c>
      <c r="J189" s="36" t="e">
        <f t="shared" si="29"/>
        <v>#DIV/0!</v>
      </c>
      <c r="K189" s="37">
        <f t="shared" si="30"/>
        <v>15000</v>
      </c>
      <c r="L189" s="36" t="e">
        <f t="shared" si="31"/>
        <v>#DIV/0!</v>
      </c>
      <c r="M189" s="37">
        <f t="shared" si="32"/>
        <v>15000</v>
      </c>
      <c r="N189" s="36">
        <f t="shared" si="33"/>
        <v>100</v>
      </c>
      <c r="O189" s="37">
        <f t="shared" si="34"/>
        <v>0</v>
      </c>
      <c r="P189" s="36">
        <f t="shared" si="35"/>
        <v>100</v>
      </c>
      <c r="Q189" s="37">
        <f t="shared" si="36"/>
        <v>0</v>
      </c>
    </row>
    <row r="190" spans="1:17" ht="76.5" hidden="1" outlineLevel="3">
      <c r="A190" s="16" t="s">
        <v>252</v>
      </c>
      <c r="B190" s="17" t="s">
        <v>253</v>
      </c>
      <c r="C190" s="18"/>
      <c r="D190" s="18">
        <v>4600</v>
      </c>
      <c r="E190" s="18">
        <v>4600</v>
      </c>
      <c r="F190" s="18">
        <v>3450</v>
      </c>
      <c r="G190" s="18">
        <v>2750</v>
      </c>
      <c r="H190" s="32">
        <f t="shared" si="28"/>
        <v>6.4123230305218192E-4</v>
      </c>
      <c r="I190" s="32">
        <f t="shared" si="37"/>
        <v>4.4922706835166309E-3</v>
      </c>
      <c r="J190" s="36" t="e">
        <f t="shared" si="29"/>
        <v>#DIV/0!</v>
      </c>
      <c r="K190" s="37">
        <f t="shared" si="30"/>
        <v>2750</v>
      </c>
      <c r="L190" s="36">
        <f t="shared" si="31"/>
        <v>59.782608695652172</v>
      </c>
      <c r="M190" s="37">
        <f t="shared" si="32"/>
        <v>-1850</v>
      </c>
      <c r="N190" s="36">
        <f t="shared" si="33"/>
        <v>59.782608695652172</v>
      </c>
      <c r="O190" s="37">
        <f t="shared" si="34"/>
        <v>-1850</v>
      </c>
      <c r="P190" s="36">
        <f t="shared" si="35"/>
        <v>79.710144927536234</v>
      </c>
      <c r="Q190" s="37">
        <f t="shared" si="36"/>
        <v>-700</v>
      </c>
    </row>
    <row r="191" spans="1:17" ht="114.75" hidden="1" outlineLevel="4">
      <c r="A191" s="16" t="s">
        <v>254</v>
      </c>
      <c r="B191" s="19" t="s">
        <v>255</v>
      </c>
      <c r="C191" s="18"/>
      <c r="D191" s="18">
        <v>4600</v>
      </c>
      <c r="E191" s="18">
        <v>4600</v>
      </c>
      <c r="F191" s="18">
        <v>3450</v>
      </c>
      <c r="G191" s="18">
        <v>2750</v>
      </c>
      <c r="H191" s="32">
        <f t="shared" si="28"/>
        <v>6.4123230305218192E-4</v>
      </c>
      <c r="I191" s="32">
        <f t="shared" si="37"/>
        <v>4.4922706835166309E-3</v>
      </c>
      <c r="J191" s="36" t="e">
        <f t="shared" si="29"/>
        <v>#DIV/0!</v>
      </c>
      <c r="K191" s="37">
        <f t="shared" si="30"/>
        <v>2750</v>
      </c>
      <c r="L191" s="36">
        <f t="shared" si="31"/>
        <v>59.782608695652172</v>
      </c>
      <c r="M191" s="37">
        <f t="shared" si="32"/>
        <v>-1850</v>
      </c>
      <c r="N191" s="36">
        <f t="shared" si="33"/>
        <v>59.782608695652172</v>
      </c>
      <c r="O191" s="37">
        <f t="shared" si="34"/>
        <v>-1850</v>
      </c>
      <c r="P191" s="36">
        <f t="shared" si="35"/>
        <v>79.710144927536234</v>
      </c>
      <c r="Q191" s="37">
        <f t="shared" si="36"/>
        <v>-700</v>
      </c>
    </row>
    <row r="192" spans="1:17" ht="114.75" hidden="1" outlineLevel="5">
      <c r="A192" s="16" t="s">
        <v>256</v>
      </c>
      <c r="B192" s="19" t="s">
        <v>255</v>
      </c>
      <c r="C192" s="18"/>
      <c r="D192" s="18">
        <v>4600</v>
      </c>
      <c r="E192" s="18">
        <v>4600</v>
      </c>
      <c r="F192" s="18">
        <v>3450</v>
      </c>
      <c r="G192" s="18">
        <v>2750</v>
      </c>
      <c r="H192" s="32">
        <f t="shared" si="28"/>
        <v>6.4123230305218192E-4</v>
      </c>
      <c r="I192" s="32">
        <f t="shared" si="37"/>
        <v>4.4922706835166309E-3</v>
      </c>
      <c r="J192" s="36" t="e">
        <f t="shared" si="29"/>
        <v>#DIV/0!</v>
      </c>
      <c r="K192" s="37">
        <f t="shared" si="30"/>
        <v>2750</v>
      </c>
      <c r="L192" s="36">
        <f t="shared" si="31"/>
        <v>59.782608695652172</v>
      </c>
      <c r="M192" s="37">
        <f t="shared" si="32"/>
        <v>-1850</v>
      </c>
      <c r="N192" s="36">
        <f t="shared" si="33"/>
        <v>59.782608695652172</v>
      </c>
      <c r="O192" s="37">
        <f t="shared" si="34"/>
        <v>-1850</v>
      </c>
      <c r="P192" s="36">
        <f t="shared" si="35"/>
        <v>79.710144927536234</v>
      </c>
      <c r="Q192" s="37">
        <f t="shared" si="36"/>
        <v>-700</v>
      </c>
    </row>
    <row r="193" spans="1:17" ht="114.75" hidden="1" outlineLevel="7">
      <c r="A193" s="16" t="s">
        <v>256</v>
      </c>
      <c r="B193" s="19" t="s">
        <v>255</v>
      </c>
      <c r="C193" s="18"/>
      <c r="D193" s="18">
        <v>4600</v>
      </c>
      <c r="E193" s="18">
        <v>4600</v>
      </c>
      <c r="F193" s="18">
        <v>3450</v>
      </c>
      <c r="G193" s="18">
        <v>2750</v>
      </c>
      <c r="H193" s="32">
        <f t="shared" si="28"/>
        <v>6.4123230305218192E-4</v>
      </c>
      <c r="I193" s="32">
        <f t="shared" si="37"/>
        <v>4.4922706835166309E-3</v>
      </c>
      <c r="J193" s="36" t="e">
        <f t="shared" si="29"/>
        <v>#DIV/0!</v>
      </c>
      <c r="K193" s="37">
        <f t="shared" si="30"/>
        <v>2750</v>
      </c>
      <c r="L193" s="36">
        <f t="shared" si="31"/>
        <v>59.782608695652172</v>
      </c>
      <c r="M193" s="37">
        <f t="shared" si="32"/>
        <v>-1850</v>
      </c>
      <c r="N193" s="36">
        <f t="shared" si="33"/>
        <v>59.782608695652172</v>
      </c>
      <c r="O193" s="37">
        <f t="shared" si="34"/>
        <v>-1850</v>
      </c>
      <c r="P193" s="36">
        <f t="shared" si="35"/>
        <v>79.710144927536234</v>
      </c>
      <c r="Q193" s="37">
        <f t="shared" si="36"/>
        <v>-700</v>
      </c>
    </row>
    <row r="194" spans="1:17" ht="102" hidden="1" outlineLevel="3">
      <c r="A194" s="16" t="s">
        <v>257</v>
      </c>
      <c r="B194" s="19" t="s">
        <v>258</v>
      </c>
      <c r="C194" s="18"/>
      <c r="D194" s="18">
        <v>400</v>
      </c>
      <c r="E194" s="18">
        <v>400</v>
      </c>
      <c r="F194" s="18">
        <v>300</v>
      </c>
      <c r="G194" s="18">
        <v>0</v>
      </c>
      <c r="H194" s="32">
        <f t="shared" si="28"/>
        <v>0</v>
      </c>
      <c r="I194" s="32">
        <f t="shared" si="37"/>
        <v>0</v>
      </c>
      <c r="J194" s="36" t="e">
        <f t="shared" si="29"/>
        <v>#DIV/0!</v>
      </c>
      <c r="K194" s="37">
        <f t="shared" si="30"/>
        <v>0</v>
      </c>
      <c r="L194" s="36">
        <f t="shared" si="31"/>
        <v>0</v>
      </c>
      <c r="M194" s="37">
        <f t="shared" si="32"/>
        <v>-400</v>
      </c>
      <c r="N194" s="36">
        <f t="shared" si="33"/>
        <v>0</v>
      </c>
      <c r="O194" s="37">
        <f t="shared" si="34"/>
        <v>-400</v>
      </c>
      <c r="P194" s="36">
        <f t="shared" si="35"/>
        <v>0</v>
      </c>
      <c r="Q194" s="37">
        <f t="shared" si="36"/>
        <v>-300</v>
      </c>
    </row>
    <row r="195" spans="1:17" ht="165.75" hidden="1" outlineLevel="4">
      <c r="A195" s="16" t="s">
        <v>259</v>
      </c>
      <c r="B195" s="19" t="s">
        <v>260</v>
      </c>
      <c r="C195" s="18"/>
      <c r="D195" s="18">
        <v>400</v>
      </c>
      <c r="E195" s="18">
        <v>400</v>
      </c>
      <c r="F195" s="18">
        <v>300</v>
      </c>
      <c r="G195" s="18">
        <v>0</v>
      </c>
      <c r="H195" s="32">
        <f t="shared" si="28"/>
        <v>0</v>
      </c>
      <c r="I195" s="32">
        <f t="shared" si="37"/>
        <v>0</v>
      </c>
      <c r="J195" s="36" t="e">
        <f t="shared" si="29"/>
        <v>#DIV/0!</v>
      </c>
      <c r="K195" s="37">
        <f t="shared" si="30"/>
        <v>0</v>
      </c>
      <c r="L195" s="36">
        <f t="shared" si="31"/>
        <v>0</v>
      </c>
      <c r="M195" s="37">
        <f t="shared" si="32"/>
        <v>-400</v>
      </c>
      <c r="N195" s="36">
        <f t="shared" si="33"/>
        <v>0</v>
      </c>
      <c r="O195" s="37">
        <f t="shared" si="34"/>
        <v>-400</v>
      </c>
      <c r="P195" s="36">
        <f t="shared" si="35"/>
        <v>0</v>
      </c>
      <c r="Q195" s="37">
        <f t="shared" si="36"/>
        <v>-300</v>
      </c>
    </row>
    <row r="196" spans="1:17" ht="140.25" hidden="1" outlineLevel="5">
      <c r="A196" s="16" t="s">
        <v>261</v>
      </c>
      <c r="B196" s="19" t="s">
        <v>262</v>
      </c>
      <c r="C196" s="18"/>
      <c r="D196" s="18">
        <v>400</v>
      </c>
      <c r="E196" s="18">
        <v>400</v>
      </c>
      <c r="F196" s="18">
        <v>300</v>
      </c>
      <c r="G196" s="18">
        <v>0</v>
      </c>
      <c r="H196" s="32">
        <f t="shared" si="28"/>
        <v>0</v>
      </c>
      <c r="I196" s="32">
        <f t="shared" si="37"/>
        <v>0</v>
      </c>
      <c r="J196" s="36" t="e">
        <f t="shared" si="29"/>
        <v>#DIV/0!</v>
      </c>
      <c r="K196" s="37">
        <f t="shared" si="30"/>
        <v>0</v>
      </c>
      <c r="L196" s="36">
        <f t="shared" si="31"/>
        <v>0</v>
      </c>
      <c r="M196" s="37">
        <f t="shared" si="32"/>
        <v>-400</v>
      </c>
      <c r="N196" s="36">
        <f t="shared" si="33"/>
        <v>0</v>
      </c>
      <c r="O196" s="37">
        <f t="shared" si="34"/>
        <v>-400</v>
      </c>
      <c r="P196" s="36">
        <f t="shared" si="35"/>
        <v>0</v>
      </c>
      <c r="Q196" s="37">
        <f t="shared" si="36"/>
        <v>-300</v>
      </c>
    </row>
    <row r="197" spans="1:17" ht="140.25" hidden="1" outlineLevel="7">
      <c r="A197" s="16" t="s">
        <v>261</v>
      </c>
      <c r="B197" s="19" t="s">
        <v>262</v>
      </c>
      <c r="C197" s="18"/>
      <c r="D197" s="18">
        <v>400</v>
      </c>
      <c r="E197" s="18">
        <v>400</v>
      </c>
      <c r="F197" s="18">
        <v>300</v>
      </c>
      <c r="G197" s="18">
        <v>0</v>
      </c>
      <c r="H197" s="32">
        <f t="shared" si="28"/>
        <v>0</v>
      </c>
      <c r="I197" s="32">
        <f t="shared" si="37"/>
        <v>0</v>
      </c>
      <c r="J197" s="36" t="e">
        <f t="shared" si="29"/>
        <v>#DIV/0!</v>
      </c>
      <c r="K197" s="37">
        <f t="shared" si="30"/>
        <v>0</v>
      </c>
      <c r="L197" s="36">
        <f t="shared" si="31"/>
        <v>0</v>
      </c>
      <c r="M197" s="37">
        <f t="shared" si="32"/>
        <v>-400</v>
      </c>
      <c r="N197" s="36">
        <f t="shared" si="33"/>
        <v>0</v>
      </c>
      <c r="O197" s="37">
        <f t="shared" si="34"/>
        <v>-400</v>
      </c>
      <c r="P197" s="36">
        <f t="shared" si="35"/>
        <v>0</v>
      </c>
      <c r="Q197" s="37">
        <f t="shared" si="36"/>
        <v>-300</v>
      </c>
    </row>
    <row r="198" spans="1:17" ht="76.5" hidden="1" outlineLevel="3">
      <c r="A198" s="16" t="s">
        <v>263</v>
      </c>
      <c r="B198" s="17" t="s">
        <v>264</v>
      </c>
      <c r="C198" s="18"/>
      <c r="D198" s="18">
        <v>5000</v>
      </c>
      <c r="E198" s="18">
        <v>5000</v>
      </c>
      <c r="F198" s="18">
        <v>3750</v>
      </c>
      <c r="G198" s="18">
        <v>5945.6</v>
      </c>
      <c r="H198" s="32">
        <f t="shared" si="28"/>
        <v>1.3863675567371103E-3</v>
      </c>
      <c r="I198" s="32">
        <f t="shared" si="37"/>
        <v>9.7124525730605381E-3</v>
      </c>
      <c r="J198" s="36" t="e">
        <f t="shared" si="29"/>
        <v>#DIV/0!</v>
      </c>
      <c r="K198" s="37">
        <f t="shared" si="30"/>
        <v>5945.6</v>
      </c>
      <c r="L198" s="36">
        <f t="shared" si="31"/>
        <v>118.91200000000002</v>
      </c>
      <c r="M198" s="37">
        <f t="shared" si="32"/>
        <v>945.60000000000036</v>
      </c>
      <c r="N198" s="36">
        <f t="shared" si="33"/>
        <v>118.91200000000002</v>
      </c>
      <c r="O198" s="37">
        <f t="shared" si="34"/>
        <v>945.60000000000036</v>
      </c>
      <c r="P198" s="36">
        <f t="shared" si="35"/>
        <v>158.54933333333335</v>
      </c>
      <c r="Q198" s="37">
        <f t="shared" si="36"/>
        <v>2195.6000000000004</v>
      </c>
    </row>
    <row r="199" spans="1:17" ht="102" hidden="1" outlineLevel="4">
      <c r="A199" s="16" t="s">
        <v>265</v>
      </c>
      <c r="B199" s="19" t="s">
        <v>266</v>
      </c>
      <c r="C199" s="18"/>
      <c r="D199" s="18">
        <v>5000</v>
      </c>
      <c r="E199" s="18">
        <v>5000</v>
      </c>
      <c r="F199" s="18">
        <v>3750</v>
      </c>
      <c r="G199" s="18">
        <v>5945.6</v>
      </c>
      <c r="H199" s="32">
        <f t="shared" ref="H199:H262" si="40">G199/G$6*100</f>
        <v>1.3863675567371103E-3</v>
      </c>
      <c r="I199" s="32">
        <f t="shared" si="37"/>
        <v>9.7124525730605381E-3</v>
      </c>
      <c r="J199" s="36" t="e">
        <f t="shared" ref="J199:J262" si="41">G199/C199*100</f>
        <v>#DIV/0!</v>
      </c>
      <c r="K199" s="37">
        <f t="shared" ref="K199:K262" si="42">G199-C199</f>
        <v>5945.6</v>
      </c>
      <c r="L199" s="36">
        <f t="shared" ref="L199:L262" si="43">G199/D199*100</f>
        <v>118.91200000000002</v>
      </c>
      <c r="M199" s="37">
        <f t="shared" ref="M199:M262" si="44">G199-D199</f>
        <v>945.60000000000036</v>
      </c>
      <c r="N199" s="36">
        <f t="shared" ref="N199:N262" si="45">G199/E199*100</f>
        <v>118.91200000000002</v>
      </c>
      <c r="O199" s="37">
        <f t="shared" ref="O199:O262" si="46">G199-E199</f>
        <v>945.60000000000036</v>
      </c>
      <c r="P199" s="36">
        <f t="shared" ref="P199:P262" si="47">G199/F199*100</f>
        <v>158.54933333333335</v>
      </c>
      <c r="Q199" s="37">
        <f t="shared" ref="Q199:Q262" si="48">G199-F199</f>
        <v>2195.6000000000004</v>
      </c>
    </row>
    <row r="200" spans="1:17" ht="102" hidden="1" outlineLevel="5">
      <c r="A200" s="16" t="s">
        <v>267</v>
      </c>
      <c r="B200" s="19" t="s">
        <v>266</v>
      </c>
      <c r="C200" s="18"/>
      <c r="D200" s="18">
        <v>3000</v>
      </c>
      <c r="E200" s="18">
        <v>3000</v>
      </c>
      <c r="F200" s="18">
        <v>2250</v>
      </c>
      <c r="G200" s="18">
        <v>0</v>
      </c>
      <c r="H200" s="32">
        <f t="shared" si="40"/>
        <v>0</v>
      </c>
      <c r="I200" s="32">
        <f t="shared" ref="I200:I253" si="49">G200/G$7*100</f>
        <v>0</v>
      </c>
      <c r="J200" s="36" t="e">
        <f t="shared" si="41"/>
        <v>#DIV/0!</v>
      </c>
      <c r="K200" s="37">
        <f t="shared" si="42"/>
        <v>0</v>
      </c>
      <c r="L200" s="36">
        <f t="shared" si="43"/>
        <v>0</v>
      </c>
      <c r="M200" s="37">
        <f t="shared" si="44"/>
        <v>-3000</v>
      </c>
      <c r="N200" s="36">
        <f t="shared" si="45"/>
        <v>0</v>
      </c>
      <c r="O200" s="37">
        <f t="shared" si="46"/>
        <v>-3000</v>
      </c>
      <c r="P200" s="36">
        <f t="shared" si="47"/>
        <v>0</v>
      </c>
      <c r="Q200" s="37">
        <f t="shared" si="48"/>
        <v>-2250</v>
      </c>
    </row>
    <row r="201" spans="1:17" ht="102" hidden="1" outlineLevel="7">
      <c r="A201" s="16" t="s">
        <v>267</v>
      </c>
      <c r="B201" s="19" t="s">
        <v>266</v>
      </c>
      <c r="C201" s="18"/>
      <c r="D201" s="18">
        <v>3000</v>
      </c>
      <c r="E201" s="18">
        <v>3000</v>
      </c>
      <c r="F201" s="18">
        <v>2250</v>
      </c>
      <c r="G201" s="18">
        <v>0</v>
      </c>
      <c r="H201" s="32">
        <f t="shared" si="40"/>
        <v>0</v>
      </c>
      <c r="I201" s="32">
        <f t="shared" si="49"/>
        <v>0</v>
      </c>
      <c r="J201" s="36" t="e">
        <f t="shared" si="41"/>
        <v>#DIV/0!</v>
      </c>
      <c r="K201" s="37">
        <f t="shared" si="42"/>
        <v>0</v>
      </c>
      <c r="L201" s="36">
        <f t="shared" si="43"/>
        <v>0</v>
      </c>
      <c r="M201" s="37">
        <f t="shared" si="44"/>
        <v>-3000</v>
      </c>
      <c r="N201" s="36">
        <f t="shared" si="45"/>
        <v>0</v>
      </c>
      <c r="O201" s="37">
        <f t="shared" si="46"/>
        <v>-3000</v>
      </c>
      <c r="P201" s="36">
        <f t="shared" si="47"/>
        <v>0</v>
      </c>
      <c r="Q201" s="37">
        <f t="shared" si="48"/>
        <v>-2250</v>
      </c>
    </row>
    <row r="202" spans="1:17" ht="102" hidden="1" outlineLevel="5">
      <c r="A202" s="16" t="s">
        <v>268</v>
      </c>
      <c r="B202" s="19" t="s">
        <v>266</v>
      </c>
      <c r="C202" s="18"/>
      <c r="D202" s="18">
        <v>2000</v>
      </c>
      <c r="E202" s="18">
        <v>2000</v>
      </c>
      <c r="F202" s="18">
        <v>1500</v>
      </c>
      <c r="G202" s="18">
        <v>5445.6</v>
      </c>
      <c r="H202" s="32">
        <f t="shared" si="40"/>
        <v>1.2697798652730771E-3</v>
      </c>
      <c r="I202" s="32">
        <f t="shared" si="49"/>
        <v>8.8956760851484247E-3</v>
      </c>
      <c r="J202" s="36" t="e">
        <f t="shared" si="41"/>
        <v>#DIV/0!</v>
      </c>
      <c r="K202" s="37">
        <f t="shared" si="42"/>
        <v>5445.6</v>
      </c>
      <c r="L202" s="36">
        <f t="shared" si="43"/>
        <v>272.28000000000003</v>
      </c>
      <c r="M202" s="37">
        <f t="shared" si="44"/>
        <v>3445.6000000000004</v>
      </c>
      <c r="N202" s="36">
        <f t="shared" si="45"/>
        <v>272.28000000000003</v>
      </c>
      <c r="O202" s="37">
        <f t="shared" si="46"/>
        <v>3445.6000000000004</v>
      </c>
      <c r="P202" s="36">
        <f t="shared" si="47"/>
        <v>363.04</v>
      </c>
      <c r="Q202" s="37">
        <f t="shared" si="48"/>
        <v>3945.6000000000004</v>
      </c>
    </row>
    <row r="203" spans="1:17" ht="102" hidden="1" outlineLevel="7">
      <c r="A203" s="16" t="s">
        <v>268</v>
      </c>
      <c r="B203" s="19" t="s">
        <v>266</v>
      </c>
      <c r="C203" s="18"/>
      <c r="D203" s="18">
        <v>2000</v>
      </c>
      <c r="E203" s="18">
        <v>2000</v>
      </c>
      <c r="F203" s="18">
        <v>1500</v>
      </c>
      <c r="G203" s="18">
        <v>5445.6</v>
      </c>
      <c r="H203" s="32">
        <f t="shared" si="40"/>
        <v>1.2697798652730771E-3</v>
      </c>
      <c r="I203" s="32">
        <f t="shared" si="49"/>
        <v>8.8956760851484247E-3</v>
      </c>
      <c r="J203" s="36" t="e">
        <f t="shared" si="41"/>
        <v>#DIV/0!</v>
      </c>
      <c r="K203" s="37">
        <f t="shared" si="42"/>
        <v>5445.6</v>
      </c>
      <c r="L203" s="36">
        <f t="shared" si="43"/>
        <v>272.28000000000003</v>
      </c>
      <c r="M203" s="37">
        <f t="shared" si="44"/>
        <v>3445.6000000000004</v>
      </c>
      <c r="N203" s="36">
        <f t="shared" si="45"/>
        <v>272.28000000000003</v>
      </c>
      <c r="O203" s="37">
        <f t="shared" si="46"/>
        <v>3445.6000000000004</v>
      </c>
      <c r="P203" s="36">
        <f t="shared" si="47"/>
        <v>363.04</v>
      </c>
      <c r="Q203" s="37">
        <f t="shared" si="48"/>
        <v>3945.6000000000004</v>
      </c>
    </row>
    <row r="204" spans="1:17" ht="63.75" hidden="1" outlineLevel="5">
      <c r="A204" s="16" t="s">
        <v>269</v>
      </c>
      <c r="B204" s="17" t="s">
        <v>270</v>
      </c>
      <c r="C204" s="18"/>
      <c r="D204" s="18">
        <v>0</v>
      </c>
      <c r="E204" s="18">
        <v>0</v>
      </c>
      <c r="F204" s="18">
        <v>0</v>
      </c>
      <c r="G204" s="18">
        <v>500</v>
      </c>
      <c r="H204" s="32">
        <f t="shared" si="40"/>
        <v>1.1658769146403307E-4</v>
      </c>
      <c r="I204" s="32">
        <f t="shared" si="49"/>
        <v>8.1677648791211475E-4</v>
      </c>
      <c r="J204" s="36" t="e">
        <f t="shared" si="41"/>
        <v>#DIV/0!</v>
      </c>
      <c r="K204" s="37">
        <f t="shared" si="42"/>
        <v>500</v>
      </c>
      <c r="L204" s="36" t="e">
        <f t="shared" si="43"/>
        <v>#DIV/0!</v>
      </c>
      <c r="M204" s="37">
        <f t="shared" si="44"/>
        <v>500</v>
      </c>
      <c r="N204" s="36" t="e">
        <f t="shared" si="45"/>
        <v>#DIV/0!</v>
      </c>
      <c r="O204" s="37">
        <f t="shared" si="46"/>
        <v>500</v>
      </c>
      <c r="P204" s="36" t="e">
        <f t="shared" si="47"/>
        <v>#DIV/0!</v>
      </c>
      <c r="Q204" s="37">
        <f t="shared" si="48"/>
        <v>500</v>
      </c>
    </row>
    <row r="205" spans="1:17" ht="63.75" hidden="1" outlineLevel="7">
      <c r="A205" s="16" t="s">
        <v>269</v>
      </c>
      <c r="B205" s="17" t="s">
        <v>270</v>
      </c>
      <c r="C205" s="18"/>
      <c r="D205" s="18">
        <v>0</v>
      </c>
      <c r="E205" s="18">
        <v>0</v>
      </c>
      <c r="F205" s="18">
        <v>0</v>
      </c>
      <c r="G205" s="18">
        <v>500</v>
      </c>
      <c r="H205" s="32">
        <f t="shared" si="40"/>
        <v>1.1658769146403307E-4</v>
      </c>
      <c r="I205" s="32">
        <f t="shared" si="49"/>
        <v>8.1677648791211475E-4</v>
      </c>
      <c r="J205" s="36" t="e">
        <f t="shared" si="41"/>
        <v>#DIV/0!</v>
      </c>
      <c r="K205" s="37">
        <f t="shared" si="42"/>
        <v>500</v>
      </c>
      <c r="L205" s="36" t="e">
        <f t="shared" si="43"/>
        <v>#DIV/0!</v>
      </c>
      <c r="M205" s="37">
        <f t="shared" si="44"/>
        <v>500</v>
      </c>
      <c r="N205" s="36" t="e">
        <f t="shared" si="45"/>
        <v>#DIV/0!</v>
      </c>
      <c r="O205" s="37">
        <f t="shared" si="46"/>
        <v>500</v>
      </c>
      <c r="P205" s="36" t="e">
        <f t="shared" si="47"/>
        <v>#DIV/0!</v>
      </c>
      <c r="Q205" s="37">
        <f t="shared" si="48"/>
        <v>500</v>
      </c>
    </row>
    <row r="206" spans="1:17" ht="63.75" hidden="1" outlineLevel="3">
      <c r="A206" s="16" t="s">
        <v>271</v>
      </c>
      <c r="B206" s="17" t="s">
        <v>272</v>
      </c>
      <c r="C206" s="18"/>
      <c r="D206" s="18">
        <v>102900</v>
      </c>
      <c r="E206" s="18">
        <v>102900</v>
      </c>
      <c r="F206" s="18">
        <v>77175</v>
      </c>
      <c r="G206" s="18">
        <v>21932.38</v>
      </c>
      <c r="H206" s="32">
        <f t="shared" si="40"/>
        <v>5.1140911050238597E-3</v>
      </c>
      <c r="I206" s="32">
        <f t="shared" si="49"/>
        <v>3.5827704615907813E-2</v>
      </c>
      <c r="J206" s="36" t="e">
        <f t="shared" si="41"/>
        <v>#DIV/0!</v>
      </c>
      <c r="K206" s="37">
        <f t="shared" si="42"/>
        <v>21932.38</v>
      </c>
      <c r="L206" s="36">
        <f t="shared" si="43"/>
        <v>21.314266277939748</v>
      </c>
      <c r="M206" s="37">
        <f t="shared" si="44"/>
        <v>-80967.62</v>
      </c>
      <c r="N206" s="36">
        <f t="shared" si="45"/>
        <v>21.314266277939748</v>
      </c>
      <c r="O206" s="37">
        <f t="shared" si="46"/>
        <v>-80967.62</v>
      </c>
      <c r="P206" s="36">
        <f t="shared" si="47"/>
        <v>28.419021703919668</v>
      </c>
      <c r="Q206" s="37">
        <f t="shared" si="48"/>
        <v>-55242.619999999995</v>
      </c>
    </row>
    <row r="207" spans="1:17" ht="89.25" hidden="1" outlineLevel="4">
      <c r="A207" s="16" t="s">
        <v>273</v>
      </c>
      <c r="B207" s="19" t="s">
        <v>274</v>
      </c>
      <c r="C207" s="18"/>
      <c r="D207" s="18">
        <v>102900</v>
      </c>
      <c r="E207" s="18">
        <v>102900</v>
      </c>
      <c r="F207" s="18">
        <v>77175</v>
      </c>
      <c r="G207" s="18">
        <v>21932.38</v>
      </c>
      <c r="H207" s="32">
        <f t="shared" si="40"/>
        <v>5.1140911050238597E-3</v>
      </c>
      <c r="I207" s="32">
        <f t="shared" si="49"/>
        <v>3.5827704615907813E-2</v>
      </c>
      <c r="J207" s="36" t="e">
        <f t="shared" si="41"/>
        <v>#DIV/0!</v>
      </c>
      <c r="K207" s="37">
        <f t="shared" si="42"/>
        <v>21932.38</v>
      </c>
      <c r="L207" s="36">
        <f t="shared" si="43"/>
        <v>21.314266277939748</v>
      </c>
      <c r="M207" s="37">
        <f t="shared" si="44"/>
        <v>-80967.62</v>
      </c>
      <c r="N207" s="36">
        <f t="shared" si="45"/>
        <v>21.314266277939748</v>
      </c>
      <c r="O207" s="37">
        <f t="shared" si="46"/>
        <v>-80967.62</v>
      </c>
      <c r="P207" s="36">
        <f t="shared" si="47"/>
        <v>28.419021703919668</v>
      </c>
      <c r="Q207" s="37">
        <f t="shared" si="48"/>
        <v>-55242.619999999995</v>
      </c>
    </row>
    <row r="208" spans="1:17" ht="89.25" hidden="1" outlineLevel="5">
      <c r="A208" s="16" t="s">
        <v>275</v>
      </c>
      <c r="B208" s="19" t="s">
        <v>276</v>
      </c>
      <c r="C208" s="18"/>
      <c r="D208" s="18">
        <v>93000</v>
      </c>
      <c r="E208" s="18">
        <v>93000</v>
      </c>
      <c r="F208" s="18">
        <v>69750</v>
      </c>
      <c r="G208" s="18">
        <v>0</v>
      </c>
      <c r="H208" s="32">
        <f t="shared" si="40"/>
        <v>0</v>
      </c>
      <c r="I208" s="32">
        <f t="shared" si="49"/>
        <v>0</v>
      </c>
      <c r="J208" s="36" t="e">
        <f t="shared" si="41"/>
        <v>#DIV/0!</v>
      </c>
      <c r="K208" s="37">
        <f t="shared" si="42"/>
        <v>0</v>
      </c>
      <c r="L208" s="36">
        <f t="shared" si="43"/>
        <v>0</v>
      </c>
      <c r="M208" s="37">
        <f t="shared" si="44"/>
        <v>-93000</v>
      </c>
      <c r="N208" s="36">
        <f t="shared" si="45"/>
        <v>0</v>
      </c>
      <c r="O208" s="37">
        <f t="shared" si="46"/>
        <v>-93000</v>
      </c>
      <c r="P208" s="36">
        <f t="shared" si="47"/>
        <v>0</v>
      </c>
      <c r="Q208" s="37">
        <f t="shared" si="48"/>
        <v>-69750</v>
      </c>
    </row>
    <row r="209" spans="1:17" ht="89.25" hidden="1" outlineLevel="7">
      <c r="A209" s="16" t="s">
        <v>275</v>
      </c>
      <c r="B209" s="19" t="s">
        <v>276</v>
      </c>
      <c r="C209" s="18"/>
      <c r="D209" s="18">
        <v>93000</v>
      </c>
      <c r="E209" s="18">
        <v>93000</v>
      </c>
      <c r="F209" s="18">
        <v>69750</v>
      </c>
      <c r="G209" s="18">
        <v>0</v>
      </c>
      <c r="H209" s="32">
        <f t="shared" si="40"/>
        <v>0</v>
      </c>
      <c r="I209" s="32">
        <f t="shared" si="49"/>
        <v>0</v>
      </c>
      <c r="J209" s="36" t="e">
        <f t="shared" si="41"/>
        <v>#DIV/0!</v>
      </c>
      <c r="K209" s="37">
        <f t="shared" si="42"/>
        <v>0</v>
      </c>
      <c r="L209" s="36">
        <f t="shared" si="43"/>
        <v>0</v>
      </c>
      <c r="M209" s="37">
        <f t="shared" si="44"/>
        <v>-93000</v>
      </c>
      <c r="N209" s="36">
        <f t="shared" si="45"/>
        <v>0</v>
      </c>
      <c r="O209" s="37">
        <f t="shared" si="46"/>
        <v>-93000</v>
      </c>
      <c r="P209" s="36">
        <f t="shared" si="47"/>
        <v>0</v>
      </c>
      <c r="Q209" s="37">
        <f t="shared" si="48"/>
        <v>-69750</v>
      </c>
    </row>
    <row r="210" spans="1:17" ht="89.25" hidden="1" outlineLevel="5">
      <c r="A210" s="16" t="s">
        <v>277</v>
      </c>
      <c r="B210" s="19" t="s">
        <v>276</v>
      </c>
      <c r="C210" s="18"/>
      <c r="D210" s="18">
        <v>9900</v>
      </c>
      <c r="E210" s="18">
        <v>9900</v>
      </c>
      <c r="F210" s="18">
        <v>7425</v>
      </c>
      <c r="G210" s="18">
        <v>20932.38</v>
      </c>
      <c r="H210" s="32">
        <f t="shared" si="40"/>
        <v>4.8809157220957933E-3</v>
      </c>
      <c r="I210" s="32">
        <f t="shared" si="49"/>
        <v>3.4194151640083582E-2</v>
      </c>
      <c r="J210" s="36" t="e">
        <f t="shared" si="41"/>
        <v>#DIV/0!</v>
      </c>
      <c r="K210" s="37">
        <f t="shared" si="42"/>
        <v>20932.38</v>
      </c>
      <c r="L210" s="36">
        <f t="shared" si="43"/>
        <v>211.43818181818182</v>
      </c>
      <c r="M210" s="37">
        <f t="shared" si="44"/>
        <v>11032.380000000001</v>
      </c>
      <c r="N210" s="36">
        <f t="shared" si="45"/>
        <v>211.43818181818182</v>
      </c>
      <c r="O210" s="37">
        <f t="shared" si="46"/>
        <v>11032.380000000001</v>
      </c>
      <c r="P210" s="36">
        <f t="shared" si="47"/>
        <v>281.91757575757578</v>
      </c>
      <c r="Q210" s="37">
        <f t="shared" si="48"/>
        <v>13507.380000000001</v>
      </c>
    </row>
    <row r="211" spans="1:17" ht="89.25" hidden="1" outlineLevel="7">
      <c r="A211" s="16" t="s">
        <v>277</v>
      </c>
      <c r="B211" s="19" t="s">
        <v>276</v>
      </c>
      <c r="C211" s="18"/>
      <c r="D211" s="18">
        <v>9900</v>
      </c>
      <c r="E211" s="18">
        <v>9900</v>
      </c>
      <c r="F211" s="18">
        <v>7425</v>
      </c>
      <c r="G211" s="18">
        <v>20932.38</v>
      </c>
      <c r="H211" s="32">
        <f t="shared" si="40"/>
        <v>4.8809157220957933E-3</v>
      </c>
      <c r="I211" s="32">
        <f t="shared" si="49"/>
        <v>3.4194151640083582E-2</v>
      </c>
      <c r="J211" s="36" t="e">
        <f t="shared" si="41"/>
        <v>#DIV/0!</v>
      </c>
      <c r="K211" s="37">
        <f t="shared" si="42"/>
        <v>20932.38</v>
      </c>
      <c r="L211" s="36">
        <f t="shared" si="43"/>
        <v>211.43818181818182</v>
      </c>
      <c r="M211" s="37">
        <f t="shared" si="44"/>
        <v>11032.380000000001</v>
      </c>
      <c r="N211" s="36">
        <f t="shared" si="45"/>
        <v>211.43818181818182</v>
      </c>
      <c r="O211" s="37">
        <f t="shared" si="46"/>
        <v>11032.380000000001</v>
      </c>
      <c r="P211" s="36">
        <f t="shared" si="47"/>
        <v>281.91757575757578</v>
      </c>
      <c r="Q211" s="37">
        <f t="shared" si="48"/>
        <v>13507.380000000001</v>
      </c>
    </row>
    <row r="212" spans="1:17" ht="102" hidden="1" outlineLevel="5">
      <c r="A212" s="16" t="s">
        <v>278</v>
      </c>
      <c r="B212" s="19" t="s">
        <v>279</v>
      </c>
      <c r="C212" s="18"/>
      <c r="D212" s="18">
        <v>0</v>
      </c>
      <c r="E212" s="18">
        <v>0</v>
      </c>
      <c r="F212" s="18">
        <v>0</v>
      </c>
      <c r="G212" s="18">
        <v>1000</v>
      </c>
      <c r="H212" s="32">
        <f t="shared" si="40"/>
        <v>2.3317538292806614E-4</v>
      </c>
      <c r="I212" s="32">
        <f t="shared" si="49"/>
        <v>1.6335529758242295E-3</v>
      </c>
      <c r="J212" s="36" t="e">
        <f t="shared" si="41"/>
        <v>#DIV/0!</v>
      </c>
      <c r="K212" s="37">
        <f t="shared" si="42"/>
        <v>1000</v>
      </c>
      <c r="L212" s="36" t="e">
        <f t="shared" si="43"/>
        <v>#DIV/0!</v>
      </c>
      <c r="M212" s="37">
        <f t="shared" si="44"/>
        <v>1000</v>
      </c>
      <c r="N212" s="36" t="e">
        <f t="shared" si="45"/>
        <v>#DIV/0!</v>
      </c>
      <c r="O212" s="37">
        <f t="shared" si="46"/>
        <v>1000</v>
      </c>
      <c r="P212" s="36" t="e">
        <f t="shared" si="47"/>
        <v>#DIV/0!</v>
      </c>
      <c r="Q212" s="37">
        <f t="shared" si="48"/>
        <v>1000</v>
      </c>
    </row>
    <row r="213" spans="1:17" ht="102" hidden="1" outlineLevel="7">
      <c r="A213" s="16" t="s">
        <v>278</v>
      </c>
      <c r="B213" s="19" t="s">
        <v>279</v>
      </c>
      <c r="C213" s="18"/>
      <c r="D213" s="18">
        <v>0</v>
      </c>
      <c r="E213" s="18">
        <v>0</v>
      </c>
      <c r="F213" s="18">
        <v>0</v>
      </c>
      <c r="G213" s="18">
        <v>1000</v>
      </c>
      <c r="H213" s="32">
        <f t="shared" si="40"/>
        <v>2.3317538292806614E-4</v>
      </c>
      <c r="I213" s="32">
        <f t="shared" si="49"/>
        <v>1.6335529758242295E-3</v>
      </c>
      <c r="J213" s="36" t="e">
        <f t="shared" si="41"/>
        <v>#DIV/0!</v>
      </c>
      <c r="K213" s="37">
        <f t="shared" si="42"/>
        <v>1000</v>
      </c>
      <c r="L213" s="36" t="e">
        <f t="shared" si="43"/>
        <v>#DIV/0!</v>
      </c>
      <c r="M213" s="37">
        <f t="shared" si="44"/>
        <v>1000</v>
      </c>
      <c r="N213" s="36" t="e">
        <f t="shared" si="45"/>
        <v>#DIV/0!</v>
      </c>
      <c r="O213" s="37">
        <f t="shared" si="46"/>
        <v>1000</v>
      </c>
      <c r="P213" s="36" t="e">
        <f t="shared" si="47"/>
        <v>#DIV/0!</v>
      </c>
      <c r="Q213" s="37">
        <f t="shared" si="48"/>
        <v>1000</v>
      </c>
    </row>
    <row r="214" spans="1:17" ht="76.5" hidden="1" outlineLevel="3">
      <c r="A214" s="16" t="s">
        <v>280</v>
      </c>
      <c r="B214" s="17" t="s">
        <v>281</v>
      </c>
      <c r="C214" s="18"/>
      <c r="D214" s="18">
        <v>101500</v>
      </c>
      <c r="E214" s="18">
        <v>101500</v>
      </c>
      <c r="F214" s="18">
        <v>86125</v>
      </c>
      <c r="G214" s="18">
        <v>136113.04999999999</v>
      </c>
      <c r="H214" s="32">
        <f t="shared" si="40"/>
        <v>3.1738212555257009E-2</v>
      </c>
      <c r="I214" s="32">
        <f t="shared" si="49"/>
        <v>0.22234787787601207</v>
      </c>
      <c r="J214" s="36" t="e">
        <f t="shared" si="41"/>
        <v>#DIV/0!</v>
      </c>
      <c r="K214" s="37">
        <f t="shared" si="42"/>
        <v>136113.04999999999</v>
      </c>
      <c r="L214" s="36">
        <f t="shared" si="43"/>
        <v>134.10152709359605</v>
      </c>
      <c r="M214" s="37">
        <f t="shared" si="44"/>
        <v>34613.049999999988</v>
      </c>
      <c r="N214" s="36">
        <f t="shared" si="45"/>
        <v>134.10152709359605</v>
      </c>
      <c r="O214" s="37">
        <f t="shared" si="46"/>
        <v>34613.049999999988</v>
      </c>
      <c r="P214" s="36">
        <f t="shared" si="47"/>
        <v>158.04127721335269</v>
      </c>
      <c r="Q214" s="37">
        <f t="shared" si="48"/>
        <v>49988.049999999988</v>
      </c>
    </row>
    <row r="215" spans="1:17" ht="102" hidden="1" outlineLevel="4">
      <c r="A215" s="16" t="s">
        <v>282</v>
      </c>
      <c r="B215" s="19" t="s">
        <v>283</v>
      </c>
      <c r="C215" s="18"/>
      <c r="D215" s="18">
        <v>101500</v>
      </c>
      <c r="E215" s="18">
        <v>101500</v>
      </c>
      <c r="F215" s="18">
        <v>86125</v>
      </c>
      <c r="G215" s="18">
        <v>136113.04999999999</v>
      </c>
      <c r="H215" s="32">
        <f t="shared" si="40"/>
        <v>3.1738212555257009E-2</v>
      </c>
      <c r="I215" s="32">
        <f t="shared" si="49"/>
        <v>0.22234787787601207</v>
      </c>
      <c r="J215" s="36" t="e">
        <f t="shared" si="41"/>
        <v>#DIV/0!</v>
      </c>
      <c r="K215" s="37">
        <f t="shared" si="42"/>
        <v>136113.04999999999</v>
      </c>
      <c r="L215" s="36">
        <f t="shared" si="43"/>
        <v>134.10152709359605</v>
      </c>
      <c r="M215" s="37">
        <f t="shared" si="44"/>
        <v>34613.049999999988</v>
      </c>
      <c r="N215" s="36">
        <f t="shared" si="45"/>
        <v>134.10152709359605</v>
      </c>
      <c r="O215" s="37">
        <f t="shared" si="46"/>
        <v>34613.049999999988</v>
      </c>
      <c r="P215" s="36">
        <f t="shared" si="47"/>
        <v>158.04127721335269</v>
      </c>
      <c r="Q215" s="37">
        <f t="shared" si="48"/>
        <v>49988.049999999988</v>
      </c>
    </row>
    <row r="216" spans="1:17" ht="102" hidden="1" outlineLevel="5">
      <c r="A216" s="16" t="s">
        <v>284</v>
      </c>
      <c r="B216" s="19" t="s">
        <v>283</v>
      </c>
      <c r="C216" s="18"/>
      <c r="D216" s="18">
        <v>1400</v>
      </c>
      <c r="E216" s="18">
        <v>1400</v>
      </c>
      <c r="F216" s="18">
        <v>1050</v>
      </c>
      <c r="G216" s="18">
        <v>750</v>
      </c>
      <c r="H216" s="32">
        <f t="shared" si="40"/>
        <v>1.748815371960496E-4</v>
      </c>
      <c r="I216" s="32">
        <f t="shared" si="49"/>
        <v>1.2251647318681719E-3</v>
      </c>
      <c r="J216" s="36" t="e">
        <f t="shared" si="41"/>
        <v>#DIV/0!</v>
      </c>
      <c r="K216" s="37">
        <f t="shared" si="42"/>
        <v>750</v>
      </c>
      <c r="L216" s="36">
        <f t="shared" si="43"/>
        <v>53.571428571428569</v>
      </c>
      <c r="M216" s="37">
        <f t="shared" si="44"/>
        <v>-650</v>
      </c>
      <c r="N216" s="36">
        <f t="shared" si="45"/>
        <v>53.571428571428569</v>
      </c>
      <c r="O216" s="37">
        <f t="shared" si="46"/>
        <v>-650</v>
      </c>
      <c r="P216" s="36">
        <f t="shared" si="47"/>
        <v>71.428571428571431</v>
      </c>
      <c r="Q216" s="37">
        <f t="shared" si="48"/>
        <v>-300</v>
      </c>
    </row>
    <row r="217" spans="1:17" ht="102" hidden="1" outlineLevel="7">
      <c r="A217" s="16" t="s">
        <v>284</v>
      </c>
      <c r="B217" s="19" t="s">
        <v>283</v>
      </c>
      <c r="C217" s="18"/>
      <c r="D217" s="18">
        <v>1400</v>
      </c>
      <c r="E217" s="18">
        <v>1400</v>
      </c>
      <c r="F217" s="18">
        <v>1050</v>
      </c>
      <c r="G217" s="18">
        <v>750</v>
      </c>
      <c r="H217" s="32">
        <f t="shared" si="40"/>
        <v>1.748815371960496E-4</v>
      </c>
      <c r="I217" s="32">
        <f t="shared" si="49"/>
        <v>1.2251647318681719E-3</v>
      </c>
      <c r="J217" s="36" t="e">
        <f t="shared" si="41"/>
        <v>#DIV/0!</v>
      </c>
      <c r="K217" s="37">
        <f t="shared" si="42"/>
        <v>750</v>
      </c>
      <c r="L217" s="36">
        <f t="shared" si="43"/>
        <v>53.571428571428569</v>
      </c>
      <c r="M217" s="37">
        <f t="shared" si="44"/>
        <v>-650</v>
      </c>
      <c r="N217" s="36">
        <f t="shared" si="45"/>
        <v>53.571428571428569</v>
      </c>
      <c r="O217" s="37">
        <f t="shared" si="46"/>
        <v>-650</v>
      </c>
      <c r="P217" s="36">
        <f t="shared" si="47"/>
        <v>71.428571428571431</v>
      </c>
      <c r="Q217" s="37">
        <f t="shared" si="48"/>
        <v>-300</v>
      </c>
    </row>
    <row r="218" spans="1:17" ht="127.5" hidden="1" outlineLevel="5">
      <c r="A218" s="16" t="s">
        <v>285</v>
      </c>
      <c r="B218" s="19" t="s">
        <v>286</v>
      </c>
      <c r="C218" s="18"/>
      <c r="D218" s="18">
        <v>0</v>
      </c>
      <c r="E218" s="18">
        <v>0</v>
      </c>
      <c r="F218" s="18">
        <v>0</v>
      </c>
      <c r="G218" s="18">
        <v>252.55</v>
      </c>
      <c r="H218" s="32">
        <f t="shared" si="40"/>
        <v>5.8888442958483108E-5</v>
      </c>
      <c r="I218" s="32">
        <f t="shared" si="49"/>
        <v>4.1255380404440914E-4</v>
      </c>
      <c r="J218" s="36" t="e">
        <f t="shared" si="41"/>
        <v>#DIV/0!</v>
      </c>
      <c r="K218" s="37">
        <f t="shared" si="42"/>
        <v>252.55</v>
      </c>
      <c r="L218" s="36" t="e">
        <f t="shared" si="43"/>
        <v>#DIV/0!</v>
      </c>
      <c r="M218" s="37">
        <f t="shared" si="44"/>
        <v>252.55</v>
      </c>
      <c r="N218" s="36" t="e">
        <f t="shared" si="45"/>
        <v>#DIV/0!</v>
      </c>
      <c r="O218" s="37">
        <f t="shared" si="46"/>
        <v>252.55</v>
      </c>
      <c r="P218" s="36" t="e">
        <f t="shared" si="47"/>
        <v>#DIV/0!</v>
      </c>
      <c r="Q218" s="37">
        <f t="shared" si="48"/>
        <v>252.55</v>
      </c>
    </row>
    <row r="219" spans="1:17" ht="127.5" hidden="1" outlineLevel="7">
      <c r="A219" s="16" t="s">
        <v>285</v>
      </c>
      <c r="B219" s="19" t="s">
        <v>286</v>
      </c>
      <c r="C219" s="18"/>
      <c r="D219" s="18">
        <v>0</v>
      </c>
      <c r="E219" s="18">
        <v>0</v>
      </c>
      <c r="F219" s="18">
        <v>0</v>
      </c>
      <c r="G219" s="18">
        <v>252.55</v>
      </c>
      <c r="H219" s="32">
        <f t="shared" si="40"/>
        <v>5.8888442958483108E-5</v>
      </c>
      <c r="I219" s="32">
        <f t="shared" si="49"/>
        <v>4.1255380404440914E-4</v>
      </c>
      <c r="J219" s="36" t="e">
        <f t="shared" si="41"/>
        <v>#DIV/0!</v>
      </c>
      <c r="K219" s="37">
        <f t="shared" si="42"/>
        <v>252.55</v>
      </c>
      <c r="L219" s="36" t="e">
        <f t="shared" si="43"/>
        <v>#DIV/0!</v>
      </c>
      <c r="M219" s="37">
        <f t="shared" si="44"/>
        <v>252.55</v>
      </c>
      <c r="N219" s="36" t="e">
        <f t="shared" si="45"/>
        <v>#DIV/0!</v>
      </c>
      <c r="O219" s="37">
        <f t="shared" si="46"/>
        <v>252.55</v>
      </c>
      <c r="P219" s="36" t="e">
        <f t="shared" si="47"/>
        <v>#DIV/0!</v>
      </c>
      <c r="Q219" s="37">
        <f t="shared" si="48"/>
        <v>252.55</v>
      </c>
    </row>
    <row r="220" spans="1:17" ht="102" hidden="1" outlineLevel="5">
      <c r="A220" s="16" t="s">
        <v>287</v>
      </c>
      <c r="B220" s="19" t="s">
        <v>283</v>
      </c>
      <c r="C220" s="18"/>
      <c r="D220" s="18">
        <v>100100</v>
      </c>
      <c r="E220" s="18">
        <v>100100</v>
      </c>
      <c r="F220" s="18">
        <v>85075</v>
      </c>
      <c r="G220" s="18">
        <v>135110.5</v>
      </c>
      <c r="H220" s="32">
        <f t="shared" si="40"/>
        <v>3.150444257510248E-2</v>
      </c>
      <c r="I220" s="32">
        <f t="shared" si="49"/>
        <v>0.22071015934009955</v>
      </c>
      <c r="J220" s="36" t="e">
        <f t="shared" si="41"/>
        <v>#DIV/0!</v>
      </c>
      <c r="K220" s="37">
        <f t="shared" si="42"/>
        <v>135110.5</v>
      </c>
      <c r="L220" s="36">
        <f t="shared" si="43"/>
        <v>134.97552447552448</v>
      </c>
      <c r="M220" s="37">
        <f t="shared" si="44"/>
        <v>35010.5</v>
      </c>
      <c r="N220" s="36">
        <f t="shared" si="45"/>
        <v>134.97552447552448</v>
      </c>
      <c r="O220" s="37">
        <f t="shared" si="46"/>
        <v>35010.5</v>
      </c>
      <c r="P220" s="36">
        <f t="shared" si="47"/>
        <v>158.81339994122831</v>
      </c>
      <c r="Q220" s="37">
        <f t="shared" si="48"/>
        <v>50035.5</v>
      </c>
    </row>
    <row r="221" spans="1:17" ht="102" hidden="1" outlineLevel="7">
      <c r="A221" s="16" t="s">
        <v>287</v>
      </c>
      <c r="B221" s="19" t="s">
        <v>283</v>
      </c>
      <c r="C221" s="18"/>
      <c r="D221" s="18">
        <v>100100</v>
      </c>
      <c r="E221" s="18">
        <v>100100</v>
      </c>
      <c r="F221" s="18">
        <v>85075</v>
      </c>
      <c r="G221" s="18">
        <v>135110.5</v>
      </c>
      <c r="H221" s="32">
        <f t="shared" si="40"/>
        <v>3.150444257510248E-2</v>
      </c>
      <c r="I221" s="32">
        <f t="shared" si="49"/>
        <v>0.22071015934009955</v>
      </c>
      <c r="J221" s="36" t="e">
        <f t="shared" si="41"/>
        <v>#DIV/0!</v>
      </c>
      <c r="K221" s="37">
        <f t="shared" si="42"/>
        <v>135110.5</v>
      </c>
      <c r="L221" s="36">
        <f t="shared" si="43"/>
        <v>134.97552447552448</v>
      </c>
      <c r="M221" s="37">
        <f t="shared" si="44"/>
        <v>35010.5</v>
      </c>
      <c r="N221" s="36">
        <f t="shared" si="45"/>
        <v>134.97552447552448</v>
      </c>
      <c r="O221" s="37">
        <f t="shared" si="46"/>
        <v>35010.5</v>
      </c>
      <c r="P221" s="36">
        <f t="shared" si="47"/>
        <v>158.81339994122831</v>
      </c>
      <c r="Q221" s="37">
        <f t="shared" si="48"/>
        <v>50035.5</v>
      </c>
    </row>
    <row r="222" spans="1:17" ht="127.5" outlineLevel="2" collapsed="1">
      <c r="A222" s="16" t="s">
        <v>288</v>
      </c>
      <c r="B222" s="19" t="s">
        <v>289</v>
      </c>
      <c r="C222" s="18">
        <v>23250</v>
      </c>
      <c r="D222" s="18">
        <v>40800</v>
      </c>
      <c r="E222" s="18">
        <v>40800</v>
      </c>
      <c r="F222" s="18">
        <v>30600</v>
      </c>
      <c r="G222" s="18">
        <v>0</v>
      </c>
      <c r="H222" s="32">
        <f t="shared" si="40"/>
        <v>0</v>
      </c>
      <c r="I222" s="32">
        <f t="shared" si="49"/>
        <v>0</v>
      </c>
      <c r="J222" s="36">
        <f t="shared" si="41"/>
        <v>0</v>
      </c>
      <c r="K222" s="37">
        <f t="shared" si="42"/>
        <v>-23250</v>
      </c>
      <c r="L222" s="36">
        <f t="shared" si="43"/>
        <v>0</v>
      </c>
      <c r="M222" s="37">
        <f t="shared" si="44"/>
        <v>-40800</v>
      </c>
      <c r="N222" s="36">
        <f t="shared" si="45"/>
        <v>0</v>
      </c>
      <c r="O222" s="37">
        <f t="shared" si="46"/>
        <v>-40800</v>
      </c>
      <c r="P222" s="36">
        <f t="shared" si="47"/>
        <v>0</v>
      </c>
      <c r="Q222" s="37">
        <f t="shared" si="48"/>
        <v>-30600</v>
      </c>
    </row>
    <row r="223" spans="1:17" ht="165.75" hidden="1" outlineLevel="3">
      <c r="A223" s="16" t="s">
        <v>290</v>
      </c>
      <c r="B223" s="19" t="s">
        <v>291</v>
      </c>
      <c r="C223" s="18"/>
      <c r="D223" s="18">
        <v>40800</v>
      </c>
      <c r="E223" s="18">
        <v>40800</v>
      </c>
      <c r="F223" s="18">
        <v>30600</v>
      </c>
      <c r="G223" s="18">
        <v>0</v>
      </c>
      <c r="H223" s="32">
        <f t="shared" si="40"/>
        <v>0</v>
      </c>
      <c r="I223" s="32">
        <f t="shared" si="49"/>
        <v>0</v>
      </c>
      <c r="J223" s="36" t="e">
        <f t="shared" si="41"/>
        <v>#DIV/0!</v>
      </c>
      <c r="K223" s="37">
        <f t="shared" si="42"/>
        <v>0</v>
      </c>
      <c r="L223" s="36">
        <f t="shared" si="43"/>
        <v>0</v>
      </c>
      <c r="M223" s="37">
        <f t="shared" si="44"/>
        <v>-40800</v>
      </c>
      <c r="N223" s="36">
        <f t="shared" si="45"/>
        <v>0</v>
      </c>
      <c r="O223" s="37">
        <f t="shared" si="46"/>
        <v>-40800</v>
      </c>
      <c r="P223" s="36">
        <f t="shared" si="47"/>
        <v>0</v>
      </c>
      <c r="Q223" s="37">
        <f t="shared" si="48"/>
        <v>-30600</v>
      </c>
    </row>
    <row r="224" spans="1:17" ht="165.75" hidden="1" outlineLevel="4">
      <c r="A224" s="16" t="s">
        <v>292</v>
      </c>
      <c r="B224" s="19" t="s">
        <v>291</v>
      </c>
      <c r="C224" s="18"/>
      <c r="D224" s="18">
        <v>40800</v>
      </c>
      <c r="E224" s="18">
        <v>40800</v>
      </c>
      <c r="F224" s="18">
        <v>30600</v>
      </c>
      <c r="G224" s="18">
        <v>0</v>
      </c>
      <c r="H224" s="32">
        <f t="shared" si="40"/>
        <v>0</v>
      </c>
      <c r="I224" s="32">
        <f t="shared" si="49"/>
        <v>0</v>
      </c>
      <c r="J224" s="36" t="e">
        <f t="shared" si="41"/>
        <v>#DIV/0!</v>
      </c>
      <c r="K224" s="37">
        <f t="shared" si="42"/>
        <v>0</v>
      </c>
      <c r="L224" s="36">
        <f t="shared" si="43"/>
        <v>0</v>
      </c>
      <c r="M224" s="37">
        <f t="shared" si="44"/>
        <v>-40800</v>
      </c>
      <c r="N224" s="36">
        <f t="shared" si="45"/>
        <v>0</v>
      </c>
      <c r="O224" s="37">
        <f t="shared" si="46"/>
        <v>-40800</v>
      </c>
      <c r="P224" s="36">
        <f t="shared" si="47"/>
        <v>0</v>
      </c>
      <c r="Q224" s="37">
        <f t="shared" si="48"/>
        <v>-30600</v>
      </c>
    </row>
    <row r="225" spans="1:17" ht="165.75" hidden="1" outlineLevel="7">
      <c r="A225" s="16" t="s">
        <v>292</v>
      </c>
      <c r="B225" s="19" t="s">
        <v>291</v>
      </c>
      <c r="C225" s="18"/>
      <c r="D225" s="18">
        <v>40800</v>
      </c>
      <c r="E225" s="18">
        <v>40800</v>
      </c>
      <c r="F225" s="18">
        <v>30600</v>
      </c>
      <c r="G225" s="18">
        <v>0</v>
      </c>
      <c r="H225" s="32">
        <f t="shared" si="40"/>
        <v>0</v>
      </c>
      <c r="I225" s="32">
        <f t="shared" si="49"/>
        <v>0</v>
      </c>
      <c r="J225" s="36" t="e">
        <f t="shared" si="41"/>
        <v>#DIV/0!</v>
      </c>
      <c r="K225" s="37">
        <f t="shared" si="42"/>
        <v>0</v>
      </c>
      <c r="L225" s="36">
        <f t="shared" si="43"/>
        <v>0</v>
      </c>
      <c r="M225" s="37">
        <f t="shared" si="44"/>
        <v>-40800</v>
      </c>
      <c r="N225" s="36">
        <f t="shared" si="45"/>
        <v>0</v>
      </c>
      <c r="O225" s="37">
        <f t="shared" si="46"/>
        <v>-40800</v>
      </c>
      <c r="P225" s="36">
        <f t="shared" si="47"/>
        <v>0</v>
      </c>
      <c r="Q225" s="37">
        <f t="shared" si="48"/>
        <v>-30600</v>
      </c>
    </row>
    <row r="226" spans="1:17" ht="105" customHeight="1" outlineLevel="2" collapsed="1">
      <c r="A226" s="16" t="s">
        <v>293</v>
      </c>
      <c r="B226" s="19" t="s">
        <v>294</v>
      </c>
      <c r="C226" s="18">
        <v>237438.47</v>
      </c>
      <c r="D226" s="18">
        <v>0</v>
      </c>
      <c r="E226" s="18">
        <v>0</v>
      </c>
      <c r="F226" s="18">
        <v>0</v>
      </c>
      <c r="G226" s="18">
        <v>37513.839999999997</v>
      </c>
      <c r="H226" s="32">
        <f t="shared" si="40"/>
        <v>8.7473040071022051E-3</v>
      </c>
      <c r="I226" s="32">
        <f t="shared" si="49"/>
        <v>6.1280844966593993E-2</v>
      </c>
      <c r="J226" s="36">
        <f t="shared" si="41"/>
        <v>15.799394259910787</v>
      </c>
      <c r="K226" s="37">
        <f t="shared" si="42"/>
        <v>-199924.63</v>
      </c>
      <c r="L226" s="36">
        <v>0</v>
      </c>
      <c r="M226" s="37">
        <f t="shared" si="44"/>
        <v>37513.839999999997</v>
      </c>
      <c r="N226" s="36">
        <v>0</v>
      </c>
      <c r="O226" s="37">
        <f t="shared" si="46"/>
        <v>37513.839999999997</v>
      </c>
      <c r="P226" s="36">
        <v>0</v>
      </c>
      <c r="Q226" s="37">
        <f t="shared" si="48"/>
        <v>37513.839999999997</v>
      </c>
    </row>
    <row r="227" spans="1:17" ht="63.75" hidden="1" outlineLevel="3">
      <c r="A227" s="16" t="s">
        <v>295</v>
      </c>
      <c r="B227" s="17" t="s">
        <v>296</v>
      </c>
      <c r="C227" s="18"/>
      <c r="D227" s="18">
        <v>0</v>
      </c>
      <c r="E227" s="18">
        <v>0</v>
      </c>
      <c r="F227" s="18">
        <v>0</v>
      </c>
      <c r="G227" s="18">
        <v>7145.61</v>
      </c>
      <c r="H227" s="32">
        <f t="shared" si="40"/>
        <v>1.6661803480046188E-3</v>
      </c>
      <c r="I227" s="32">
        <f t="shared" si="49"/>
        <v>1.1672732479579371E-2</v>
      </c>
      <c r="J227" s="36" t="e">
        <f t="shared" si="41"/>
        <v>#DIV/0!</v>
      </c>
      <c r="K227" s="37">
        <f t="shared" si="42"/>
        <v>7145.61</v>
      </c>
      <c r="L227" s="36" t="e">
        <f t="shared" si="43"/>
        <v>#DIV/0!</v>
      </c>
      <c r="M227" s="37">
        <f t="shared" si="44"/>
        <v>7145.61</v>
      </c>
      <c r="N227" s="36" t="e">
        <f t="shared" si="45"/>
        <v>#DIV/0!</v>
      </c>
      <c r="O227" s="37">
        <f t="shared" si="46"/>
        <v>7145.61</v>
      </c>
      <c r="P227" s="36" t="e">
        <f t="shared" si="47"/>
        <v>#DIV/0!</v>
      </c>
      <c r="Q227" s="37">
        <f t="shared" si="48"/>
        <v>7145.61</v>
      </c>
    </row>
    <row r="228" spans="1:17" ht="89.25" hidden="1" outlineLevel="4">
      <c r="A228" s="16" t="s">
        <v>297</v>
      </c>
      <c r="B228" s="17" t="s">
        <v>298</v>
      </c>
      <c r="C228" s="18"/>
      <c r="D228" s="18">
        <v>0</v>
      </c>
      <c r="E228" s="18">
        <v>0</v>
      </c>
      <c r="F228" s="18">
        <v>0</v>
      </c>
      <c r="G228" s="18">
        <v>7145.61</v>
      </c>
      <c r="H228" s="32">
        <f t="shared" si="40"/>
        <v>1.6661803480046188E-3</v>
      </c>
      <c r="I228" s="32">
        <f t="shared" si="49"/>
        <v>1.1672732479579371E-2</v>
      </c>
      <c r="J228" s="36" t="e">
        <f t="shared" si="41"/>
        <v>#DIV/0!</v>
      </c>
      <c r="K228" s="37">
        <f t="shared" si="42"/>
        <v>7145.61</v>
      </c>
      <c r="L228" s="36" t="e">
        <f t="shared" si="43"/>
        <v>#DIV/0!</v>
      </c>
      <c r="M228" s="37">
        <f t="shared" si="44"/>
        <v>7145.61</v>
      </c>
      <c r="N228" s="36" t="e">
        <f t="shared" si="45"/>
        <v>#DIV/0!</v>
      </c>
      <c r="O228" s="37">
        <f t="shared" si="46"/>
        <v>7145.61</v>
      </c>
      <c r="P228" s="36" t="e">
        <f t="shared" si="47"/>
        <v>#DIV/0!</v>
      </c>
      <c r="Q228" s="37">
        <f t="shared" si="48"/>
        <v>7145.61</v>
      </c>
    </row>
    <row r="229" spans="1:17" ht="89.25" hidden="1" outlineLevel="7">
      <c r="A229" s="16" t="s">
        <v>297</v>
      </c>
      <c r="B229" s="17" t="s">
        <v>298</v>
      </c>
      <c r="C229" s="18"/>
      <c r="D229" s="18">
        <v>0</v>
      </c>
      <c r="E229" s="18">
        <v>0</v>
      </c>
      <c r="F229" s="18">
        <v>0</v>
      </c>
      <c r="G229" s="18">
        <v>7145.61</v>
      </c>
      <c r="H229" s="32">
        <f t="shared" si="40"/>
        <v>1.6661803480046188E-3</v>
      </c>
      <c r="I229" s="32">
        <f t="shared" si="49"/>
        <v>1.1672732479579371E-2</v>
      </c>
      <c r="J229" s="36" t="e">
        <f t="shared" si="41"/>
        <v>#DIV/0!</v>
      </c>
      <c r="K229" s="37">
        <f t="shared" si="42"/>
        <v>7145.61</v>
      </c>
      <c r="L229" s="36" t="e">
        <f t="shared" si="43"/>
        <v>#DIV/0!</v>
      </c>
      <c r="M229" s="37">
        <f t="shared" si="44"/>
        <v>7145.61</v>
      </c>
      <c r="N229" s="36" t="e">
        <f t="shared" si="45"/>
        <v>#DIV/0!</v>
      </c>
      <c r="O229" s="37">
        <f t="shared" si="46"/>
        <v>7145.61</v>
      </c>
      <c r="P229" s="36" t="e">
        <f t="shared" si="47"/>
        <v>#DIV/0!</v>
      </c>
      <c r="Q229" s="37">
        <f t="shared" si="48"/>
        <v>7145.61</v>
      </c>
    </row>
    <row r="230" spans="1:17" ht="102" hidden="1" outlineLevel="3">
      <c r="A230" s="16" t="s">
        <v>299</v>
      </c>
      <c r="B230" s="19" t="s">
        <v>300</v>
      </c>
      <c r="C230" s="18"/>
      <c r="D230" s="18">
        <v>0</v>
      </c>
      <c r="E230" s="18">
        <v>0</v>
      </c>
      <c r="F230" s="18">
        <v>0</v>
      </c>
      <c r="G230" s="18">
        <v>30368.23</v>
      </c>
      <c r="H230" s="32">
        <f t="shared" si="40"/>
        <v>7.0811236590975855E-3</v>
      </c>
      <c r="I230" s="32">
        <f t="shared" si="49"/>
        <v>4.9608112487014633E-2</v>
      </c>
      <c r="J230" s="36" t="e">
        <f t="shared" si="41"/>
        <v>#DIV/0!</v>
      </c>
      <c r="K230" s="37">
        <f t="shared" si="42"/>
        <v>30368.23</v>
      </c>
      <c r="L230" s="36" t="e">
        <f t="shared" si="43"/>
        <v>#DIV/0!</v>
      </c>
      <c r="M230" s="37">
        <f t="shared" si="44"/>
        <v>30368.23</v>
      </c>
      <c r="N230" s="36" t="e">
        <f t="shared" si="45"/>
        <v>#DIV/0!</v>
      </c>
      <c r="O230" s="37">
        <f t="shared" si="46"/>
        <v>30368.23</v>
      </c>
      <c r="P230" s="36" t="e">
        <f t="shared" si="47"/>
        <v>#DIV/0!</v>
      </c>
      <c r="Q230" s="37">
        <f t="shared" si="48"/>
        <v>30368.23</v>
      </c>
    </row>
    <row r="231" spans="1:17" ht="89.25" hidden="1" outlineLevel="4">
      <c r="A231" s="16" t="s">
        <v>301</v>
      </c>
      <c r="B231" s="17" t="s">
        <v>302</v>
      </c>
      <c r="C231" s="18"/>
      <c r="D231" s="18">
        <v>0</v>
      </c>
      <c r="E231" s="18">
        <v>0</v>
      </c>
      <c r="F231" s="18">
        <v>0</v>
      </c>
      <c r="G231" s="18">
        <v>30368.23</v>
      </c>
      <c r="H231" s="32">
        <f t="shared" si="40"/>
        <v>7.0811236590975855E-3</v>
      </c>
      <c r="I231" s="32">
        <f t="shared" si="49"/>
        <v>4.9608112487014633E-2</v>
      </c>
      <c r="J231" s="36" t="e">
        <f t="shared" si="41"/>
        <v>#DIV/0!</v>
      </c>
      <c r="K231" s="37">
        <f t="shared" si="42"/>
        <v>30368.23</v>
      </c>
      <c r="L231" s="36" t="e">
        <f t="shared" si="43"/>
        <v>#DIV/0!</v>
      </c>
      <c r="M231" s="37">
        <f t="shared" si="44"/>
        <v>30368.23</v>
      </c>
      <c r="N231" s="36" t="e">
        <f t="shared" si="45"/>
        <v>#DIV/0!</v>
      </c>
      <c r="O231" s="37">
        <f t="shared" si="46"/>
        <v>30368.23</v>
      </c>
      <c r="P231" s="36" t="e">
        <f t="shared" si="47"/>
        <v>#DIV/0!</v>
      </c>
      <c r="Q231" s="37">
        <f t="shared" si="48"/>
        <v>30368.23</v>
      </c>
    </row>
    <row r="232" spans="1:17" ht="89.25" hidden="1" outlineLevel="7">
      <c r="A232" s="16" t="s">
        <v>301</v>
      </c>
      <c r="B232" s="17" t="s">
        <v>302</v>
      </c>
      <c r="C232" s="18"/>
      <c r="D232" s="18">
        <v>0</v>
      </c>
      <c r="E232" s="18">
        <v>0</v>
      </c>
      <c r="F232" s="18">
        <v>0</v>
      </c>
      <c r="G232" s="18">
        <v>30368.23</v>
      </c>
      <c r="H232" s="32">
        <f t="shared" si="40"/>
        <v>7.0811236590975855E-3</v>
      </c>
      <c r="I232" s="32">
        <f t="shared" si="49"/>
        <v>4.9608112487014633E-2</v>
      </c>
      <c r="J232" s="36" t="e">
        <f t="shared" si="41"/>
        <v>#DIV/0!</v>
      </c>
      <c r="K232" s="37">
        <f t="shared" si="42"/>
        <v>30368.23</v>
      </c>
      <c r="L232" s="36" t="e">
        <f t="shared" si="43"/>
        <v>#DIV/0!</v>
      </c>
      <c r="M232" s="37">
        <f t="shared" si="44"/>
        <v>30368.23</v>
      </c>
      <c r="N232" s="36" t="e">
        <f t="shared" si="45"/>
        <v>#DIV/0!</v>
      </c>
      <c r="O232" s="37">
        <f t="shared" si="46"/>
        <v>30368.23</v>
      </c>
      <c r="P232" s="36" t="e">
        <f t="shared" si="47"/>
        <v>#DIV/0!</v>
      </c>
      <c r="Q232" s="37">
        <f t="shared" si="48"/>
        <v>30368.23</v>
      </c>
    </row>
    <row r="233" spans="1:17" ht="25.5" outlineLevel="2" collapsed="1">
      <c r="A233" s="16" t="s">
        <v>303</v>
      </c>
      <c r="B233" s="17" t="s">
        <v>304</v>
      </c>
      <c r="C233" s="18">
        <v>138474.67000000001</v>
      </c>
      <c r="D233" s="18">
        <v>0</v>
      </c>
      <c r="E233" s="18">
        <v>0</v>
      </c>
      <c r="F233" s="18">
        <v>0</v>
      </c>
      <c r="G233" s="18">
        <v>122263.34</v>
      </c>
      <c r="H233" s="32">
        <f t="shared" si="40"/>
        <v>2.8508801122564341E-2</v>
      </c>
      <c r="I233" s="32">
        <f t="shared" si="49"/>
        <v>0.19972364289120953</v>
      </c>
      <c r="J233" s="36">
        <f t="shared" si="41"/>
        <v>88.292927507969495</v>
      </c>
      <c r="K233" s="37">
        <f t="shared" si="42"/>
        <v>-16211.330000000016</v>
      </c>
      <c r="L233" s="36">
        <v>0</v>
      </c>
      <c r="M233" s="37">
        <f t="shared" si="44"/>
        <v>122263.34</v>
      </c>
      <c r="N233" s="36">
        <v>0</v>
      </c>
      <c r="O233" s="37">
        <f t="shared" si="46"/>
        <v>122263.34</v>
      </c>
      <c r="P233" s="36">
        <v>0</v>
      </c>
      <c r="Q233" s="37">
        <f t="shared" si="48"/>
        <v>122263.34</v>
      </c>
    </row>
    <row r="234" spans="1:17" ht="102" hidden="1" outlineLevel="3">
      <c r="A234" s="16" t="s">
        <v>305</v>
      </c>
      <c r="B234" s="19" t="s">
        <v>306</v>
      </c>
      <c r="C234" s="18"/>
      <c r="D234" s="18">
        <v>0</v>
      </c>
      <c r="E234" s="18">
        <v>0</v>
      </c>
      <c r="F234" s="18">
        <v>0</v>
      </c>
      <c r="G234" s="18">
        <v>102800.69</v>
      </c>
      <c r="H234" s="32">
        <f t="shared" si="40"/>
        <v>2.3970590256019421E-2</v>
      </c>
      <c r="I234" s="32">
        <f t="shared" si="49"/>
        <v>0.16793037306628408</v>
      </c>
      <c r="J234" s="36" t="e">
        <f t="shared" si="41"/>
        <v>#DIV/0!</v>
      </c>
      <c r="K234" s="37">
        <f t="shared" si="42"/>
        <v>102800.69</v>
      </c>
      <c r="L234" s="36" t="e">
        <f t="shared" si="43"/>
        <v>#DIV/0!</v>
      </c>
      <c r="M234" s="37">
        <f t="shared" si="44"/>
        <v>102800.69</v>
      </c>
      <c r="N234" s="36" t="e">
        <f t="shared" si="45"/>
        <v>#DIV/0!</v>
      </c>
      <c r="O234" s="37">
        <f t="shared" si="46"/>
        <v>102800.69</v>
      </c>
      <c r="P234" s="36" t="e">
        <f t="shared" si="47"/>
        <v>#DIV/0!</v>
      </c>
      <c r="Q234" s="37">
        <f t="shared" si="48"/>
        <v>102800.69</v>
      </c>
    </row>
    <row r="235" spans="1:17" ht="63.75" hidden="1" outlineLevel="4">
      <c r="A235" s="16" t="s">
        <v>307</v>
      </c>
      <c r="B235" s="17" t="s">
        <v>308</v>
      </c>
      <c r="C235" s="18"/>
      <c r="D235" s="18">
        <v>0</v>
      </c>
      <c r="E235" s="18">
        <v>0</v>
      </c>
      <c r="F235" s="18">
        <v>0</v>
      </c>
      <c r="G235" s="18">
        <v>49917.69</v>
      </c>
      <c r="H235" s="32">
        <f t="shared" si="40"/>
        <v>1.1639576480634498E-2</v>
      </c>
      <c r="I235" s="32">
        <f t="shared" si="49"/>
        <v>8.1543191045771374E-2</v>
      </c>
      <c r="J235" s="36" t="e">
        <f t="shared" si="41"/>
        <v>#DIV/0!</v>
      </c>
      <c r="K235" s="37">
        <f t="shared" si="42"/>
        <v>49917.69</v>
      </c>
      <c r="L235" s="36" t="e">
        <f t="shared" si="43"/>
        <v>#DIV/0!</v>
      </c>
      <c r="M235" s="37">
        <f t="shared" si="44"/>
        <v>49917.69</v>
      </c>
      <c r="N235" s="36" t="e">
        <f t="shared" si="45"/>
        <v>#DIV/0!</v>
      </c>
      <c r="O235" s="37">
        <f t="shared" si="46"/>
        <v>49917.69</v>
      </c>
      <c r="P235" s="36" t="e">
        <f t="shared" si="47"/>
        <v>#DIV/0!</v>
      </c>
      <c r="Q235" s="37">
        <f t="shared" si="48"/>
        <v>49917.69</v>
      </c>
    </row>
    <row r="236" spans="1:17" ht="63.75" hidden="1" outlineLevel="7">
      <c r="A236" s="16" t="s">
        <v>307</v>
      </c>
      <c r="B236" s="17" t="s">
        <v>308</v>
      </c>
      <c r="C236" s="18"/>
      <c r="D236" s="18">
        <v>0</v>
      </c>
      <c r="E236" s="18">
        <v>0</v>
      </c>
      <c r="F236" s="18">
        <v>0</v>
      </c>
      <c r="G236" s="18">
        <v>49917.69</v>
      </c>
      <c r="H236" s="32">
        <f t="shared" si="40"/>
        <v>1.1639576480634498E-2</v>
      </c>
      <c r="I236" s="32">
        <f t="shared" si="49"/>
        <v>8.1543191045771374E-2</v>
      </c>
      <c r="J236" s="36" t="e">
        <f t="shared" si="41"/>
        <v>#DIV/0!</v>
      </c>
      <c r="K236" s="37">
        <f t="shared" si="42"/>
        <v>49917.69</v>
      </c>
      <c r="L236" s="36" t="e">
        <f t="shared" si="43"/>
        <v>#DIV/0!</v>
      </c>
      <c r="M236" s="37">
        <f t="shared" si="44"/>
        <v>49917.69</v>
      </c>
      <c r="N236" s="36" t="e">
        <f t="shared" si="45"/>
        <v>#DIV/0!</v>
      </c>
      <c r="O236" s="37">
        <f t="shared" si="46"/>
        <v>49917.69</v>
      </c>
      <c r="P236" s="36" t="e">
        <f t="shared" si="47"/>
        <v>#DIV/0!</v>
      </c>
      <c r="Q236" s="37">
        <f t="shared" si="48"/>
        <v>49917.69</v>
      </c>
    </row>
    <row r="237" spans="1:17" ht="76.5" hidden="1" outlineLevel="4">
      <c r="A237" s="16" t="s">
        <v>309</v>
      </c>
      <c r="B237" s="17" t="s">
        <v>310</v>
      </c>
      <c r="C237" s="18"/>
      <c r="D237" s="18">
        <v>0</v>
      </c>
      <c r="E237" s="18">
        <v>0</v>
      </c>
      <c r="F237" s="18">
        <v>0</v>
      </c>
      <c r="G237" s="18">
        <v>52883</v>
      </c>
      <c r="H237" s="32">
        <f t="shared" si="40"/>
        <v>1.2331013775384921E-2</v>
      </c>
      <c r="I237" s="32">
        <f t="shared" si="49"/>
        <v>8.6387182020512709E-2</v>
      </c>
      <c r="J237" s="36" t="e">
        <f t="shared" si="41"/>
        <v>#DIV/0!</v>
      </c>
      <c r="K237" s="37">
        <f t="shared" si="42"/>
        <v>52883</v>
      </c>
      <c r="L237" s="36" t="e">
        <f t="shared" si="43"/>
        <v>#DIV/0!</v>
      </c>
      <c r="M237" s="37">
        <f t="shared" si="44"/>
        <v>52883</v>
      </c>
      <c r="N237" s="36" t="e">
        <f t="shared" si="45"/>
        <v>#DIV/0!</v>
      </c>
      <c r="O237" s="37">
        <f t="shared" si="46"/>
        <v>52883</v>
      </c>
      <c r="P237" s="36" t="e">
        <f t="shared" si="47"/>
        <v>#DIV/0!</v>
      </c>
      <c r="Q237" s="37">
        <f t="shared" si="48"/>
        <v>52883</v>
      </c>
    </row>
    <row r="238" spans="1:17" ht="76.5" hidden="1" outlineLevel="7">
      <c r="A238" s="16" t="s">
        <v>309</v>
      </c>
      <c r="B238" s="17" t="s">
        <v>310</v>
      </c>
      <c r="C238" s="18"/>
      <c r="D238" s="18">
        <v>0</v>
      </c>
      <c r="E238" s="18">
        <v>0</v>
      </c>
      <c r="F238" s="18">
        <v>0</v>
      </c>
      <c r="G238" s="18">
        <v>52883</v>
      </c>
      <c r="H238" s="32">
        <f t="shared" si="40"/>
        <v>1.2331013775384921E-2</v>
      </c>
      <c r="I238" s="32">
        <f t="shared" si="49"/>
        <v>8.6387182020512709E-2</v>
      </c>
      <c r="J238" s="36" t="e">
        <f t="shared" si="41"/>
        <v>#DIV/0!</v>
      </c>
      <c r="K238" s="37">
        <f t="shared" si="42"/>
        <v>52883</v>
      </c>
      <c r="L238" s="36" t="e">
        <f t="shared" si="43"/>
        <v>#DIV/0!</v>
      </c>
      <c r="M238" s="37">
        <f t="shared" si="44"/>
        <v>52883</v>
      </c>
      <c r="N238" s="36" t="e">
        <f t="shared" si="45"/>
        <v>#DIV/0!</v>
      </c>
      <c r="O238" s="37">
        <f t="shared" si="46"/>
        <v>52883</v>
      </c>
      <c r="P238" s="36" t="e">
        <f t="shared" si="47"/>
        <v>#DIV/0!</v>
      </c>
      <c r="Q238" s="37">
        <f t="shared" si="48"/>
        <v>52883</v>
      </c>
    </row>
    <row r="239" spans="1:17" ht="89.25" hidden="1" outlineLevel="3">
      <c r="A239" s="16" t="s">
        <v>311</v>
      </c>
      <c r="B239" s="17" t="s">
        <v>312</v>
      </c>
      <c r="C239" s="18"/>
      <c r="D239" s="18">
        <v>0</v>
      </c>
      <c r="E239" s="18">
        <v>0</v>
      </c>
      <c r="F239" s="18">
        <v>0</v>
      </c>
      <c r="G239" s="18">
        <v>19462.650000000001</v>
      </c>
      <c r="H239" s="32">
        <f t="shared" si="40"/>
        <v>4.5382108665449269E-3</v>
      </c>
      <c r="I239" s="32">
        <f t="shared" si="49"/>
        <v>3.1793269824925433E-2</v>
      </c>
      <c r="J239" s="36" t="e">
        <f t="shared" si="41"/>
        <v>#DIV/0!</v>
      </c>
      <c r="K239" s="37">
        <f t="shared" si="42"/>
        <v>19462.650000000001</v>
      </c>
      <c r="L239" s="36" t="e">
        <f t="shared" si="43"/>
        <v>#DIV/0!</v>
      </c>
      <c r="M239" s="37">
        <f t="shared" si="44"/>
        <v>19462.650000000001</v>
      </c>
      <c r="N239" s="36" t="e">
        <f t="shared" si="45"/>
        <v>#DIV/0!</v>
      </c>
      <c r="O239" s="37">
        <f t="shared" si="46"/>
        <v>19462.650000000001</v>
      </c>
      <c r="P239" s="36" t="e">
        <f t="shared" si="47"/>
        <v>#DIV/0!</v>
      </c>
      <c r="Q239" s="37">
        <f t="shared" si="48"/>
        <v>19462.650000000001</v>
      </c>
    </row>
    <row r="240" spans="1:17" ht="76.5" hidden="1" outlineLevel="4">
      <c r="A240" s="16" t="s">
        <v>313</v>
      </c>
      <c r="B240" s="17" t="s">
        <v>314</v>
      </c>
      <c r="C240" s="18"/>
      <c r="D240" s="18">
        <v>0</v>
      </c>
      <c r="E240" s="18">
        <v>0</v>
      </c>
      <c r="F240" s="18">
        <v>0</v>
      </c>
      <c r="G240" s="18">
        <v>19462.650000000001</v>
      </c>
      <c r="H240" s="32">
        <f t="shared" si="40"/>
        <v>4.5382108665449269E-3</v>
      </c>
      <c r="I240" s="32">
        <f t="shared" si="49"/>
        <v>3.1793269824925433E-2</v>
      </c>
      <c r="J240" s="36" t="e">
        <f t="shared" si="41"/>
        <v>#DIV/0!</v>
      </c>
      <c r="K240" s="37">
        <f t="shared" si="42"/>
        <v>19462.650000000001</v>
      </c>
      <c r="L240" s="36" t="e">
        <f t="shared" si="43"/>
        <v>#DIV/0!</v>
      </c>
      <c r="M240" s="37">
        <f t="shared" si="44"/>
        <v>19462.650000000001</v>
      </c>
      <c r="N240" s="36" t="e">
        <f t="shared" si="45"/>
        <v>#DIV/0!</v>
      </c>
      <c r="O240" s="37">
        <f t="shared" si="46"/>
        <v>19462.650000000001</v>
      </c>
      <c r="P240" s="36" t="e">
        <f t="shared" si="47"/>
        <v>#DIV/0!</v>
      </c>
      <c r="Q240" s="37">
        <f t="shared" si="48"/>
        <v>19462.650000000001</v>
      </c>
    </row>
    <row r="241" spans="1:17" ht="165.75" hidden="1" outlineLevel="5">
      <c r="A241" s="16" t="s">
        <v>315</v>
      </c>
      <c r="B241" s="19" t="s">
        <v>316</v>
      </c>
      <c r="C241" s="18"/>
      <c r="D241" s="18">
        <v>0</v>
      </c>
      <c r="E241" s="18">
        <v>0</v>
      </c>
      <c r="F241" s="18">
        <v>0</v>
      </c>
      <c r="G241" s="18">
        <v>19462.650000000001</v>
      </c>
      <c r="H241" s="32">
        <f t="shared" si="40"/>
        <v>4.5382108665449269E-3</v>
      </c>
      <c r="I241" s="32">
        <f t="shared" si="49"/>
        <v>3.1793269824925433E-2</v>
      </c>
      <c r="J241" s="36" t="e">
        <f t="shared" si="41"/>
        <v>#DIV/0!</v>
      </c>
      <c r="K241" s="37">
        <f t="shared" si="42"/>
        <v>19462.650000000001</v>
      </c>
      <c r="L241" s="36" t="e">
        <f t="shared" si="43"/>
        <v>#DIV/0!</v>
      </c>
      <c r="M241" s="37">
        <f t="shared" si="44"/>
        <v>19462.650000000001</v>
      </c>
      <c r="N241" s="36" t="e">
        <f t="shared" si="45"/>
        <v>#DIV/0!</v>
      </c>
      <c r="O241" s="37">
        <f t="shared" si="46"/>
        <v>19462.650000000001</v>
      </c>
      <c r="P241" s="36" t="e">
        <f t="shared" si="47"/>
        <v>#DIV/0!</v>
      </c>
      <c r="Q241" s="37">
        <f t="shared" si="48"/>
        <v>19462.650000000001</v>
      </c>
    </row>
    <row r="242" spans="1:17" ht="165.75" hidden="1" outlineLevel="7">
      <c r="A242" s="16" t="s">
        <v>315</v>
      </c>
      <c r="B242" s="19" t="s">
        <v>316</v>
      </c>
      <c r="C242" s="18"/>
      <c r="D242" s="18">
        <v>0</v>
      </c>
      <c r="E242" s="18">
        <v>0</v>
      </c>
      <c r="F242" s="18">
        <v>0</v>
      </c>
      <c r="G242" s="18">
        <v>19462.650000000001</v>
      </c>
      <c r="H242" s="32">
        <f t="shared" si="40"/>
        <v>4.5382108665449269E-3</v>
      </c>
      <c r="I242" s="32">
        <f t="shared" si="49"/>
        <v>3.1793269824925433E-2</v>
      </c>
      <c r="J242" s="36" t="e">
        <f t="shared" si="41"/>
        <v>#DIV/0!</v>
      </c>
      <c r="K242" s="37">
        <f t="shared" si="42"/>
        <v>19462.650000000001</v>
      </c>
      <c r="L242" s="36" t="e">
        <f t="shared" si="43"/>
        <v>#DIV/0!</v>
      </c>
      <c r="M242" s="37">
        <f t="shared" si="44"/>
        <v>19462.650000000001</v>
      </c>
      <c r="N242" s="36" t="e">
        <f t="shared" si="45"/>
        <v>#DIV/0!</v>
      </c>
      <c r="O242" s="37">
        <f t="shared" si="46"/>
        <v>19462.650000000001</v>
      </c>
      <c r="P242" s="36" t="e">
        <f t="shared" si="47"/>
        <v>#DIV/0!</v>
      </c>
      <c r="Q242" s="37">
        <f t="shared" si="48"/>
        <v>19462.650000000001</v>
      </c>
    </row>
    <row r="243" spans="1:17" ht="25.5" outlineLevel="2" collapsed="1">
      <c r="A243" s="16" t="s">
        <v>317</v>
      </c>
      <c r="B243" s="17" t="s">
        <v>318</v>
      </c>
      <c r="C243" s="18">
        <v>498139.69</v>
      </c>
      <c r="D243" s="18">
        <v>0</v>
      </c>
      <c r="E243" s="18">
        <v>426900</v>
      </c>
      <c r="F243" s="18">
        <v>426900</v>
      </c>
      <c r="G243" s="18">
        <v>602469.41</v>
      </c>
      <c r="H243" s="32">
        <f t="shared" si="40"/>
        <v>0.1404810353791961</v>
      </c>
      <c r="I243" s="32">
        <f t="shared" si="49"/>
        <v>0.98416569754856775</v>
      </c>
      <c r="J243" s="36">
        <f t="shared" si="41"/>
        <v>120.94386817480856</v>
      </c>
      <c r="K243" s="37">
        <f t="shared" si="42"/>
        <v>104329.72000000003</v>
      </c>
      <c r="L243" s="36">
        <v>0</v>
      </c>
      <c r="M243" s="37">
        <f t="shared" si="44"/>
        <v>602469.41</v>
      </c>
      <c r="N243" s="36">
        <f t="shared" si="45"/>
        <v>141.12658936519091</v>
      </c>
      <c r="O243" s="37">
        <f t="shared" si="46"/>
        <v>175569.41000000003</v>
      </c>
      <c r="P243" s="36">
        <f t="shared" si="47"/>
        <v>141.12658936519091</v>
      </c>
      <c r="Q243" s="37">
        <f t="shared" si="48"/>
        <v>175569.41000000003</v>
      </c>
    </row>
    <row r="244" spans="1:17" ht="204" hidden="1" outlineLevel="3">
      <c r="A244" s="16" t="s">
        <v>319</v>
      </c>
      <c r="B244" s="19" t="s">
        <v>320</v>
      </c>
      <c r="C244" s="18"/>
      <c r="D244" s="18">
        <v>0</v>
      </c>
      <c r="E244" s="18">
        <v>426900</v>
      </c>
      <c r="F244" s="18">
        <v>426900</v>
      </c>
      <c r="G244" s="18">
        <v>602469.41</v>
      </c>
      <c r="H244" s="32">
        <f t="shared" si="40"/>
        <v>0.1404810353791961</v>
      </c>
      <c r="I244" s="32">
        <f t="shared" si="49"/>
        <v>0.98416569754856775</v>
      </c>
      <c r="J244" s="36" t="e">
        <f t="shared" si="41"/>
        <v>#DIV/0!</v>
      </c>
      <c r="K244" s="37">
        <f t="shared" si="42"/>
        <v>602469.41</v>
      </c>
      <c r="L244" s="36" t="e">
        <f t="shared" si="43"/>
        <v>#DIV/0!</v>
      </c>
      <c r="M244" s="37">
        <f t="shared" si="44"/>
        <v>602469.41</v>
      </c>
      <c r="N244" s="36">
        <f t="shared" si="45"/>
        <v>141.12658936519091</v>
      </c>
      <c r="O244" s="37">
        <f t="shared" si="46"/>
        <v>175569.41000000003</v>
      </c>
      <c r="P244" s="36">
        <f t="shared" si="47"/>
        <v>141.12658936519091</v>
      </c>
      <c r="Q244" s="37">
        <f t="shared" si="48"/>
        <v>175569.41000000003</v>
      </c>
    </row>
    <row r="245" spans="1:17" ht="204" hidden="1" outlineLevel="7">
      <c r="A245" s="16" t="s">
        <v>319</v>
      </c>
      <c r="B245" s="19" t="s">
        <v>320</v>
      </c>
      <c r="C245" s="18"/>
      <c r="D245" s="18">
        <v>0</v>
      </c>
      <c r="E245" s="18">
        <v>426900</v>
      </c>
      <c r="F245" s="18">
        <v>426900</v>
      </c>
      <c r="G245" s="18">
        <v>602469.41</v>
      </c>
      <c r="H245" s="32">
        <f t="shared" si="40"/>
        <v>0.1404810353791961</v>
      </c>
      <c r="I245" s="32">
        <f t="shared" si="49"/>
        <v>0.98416569754856775</v>
      </c>
      <c r="J245" s="36" t="e">
        <f t="shared" si="41"/>
        <v>#DIV/0!</v>
      </c>
      <c r="K245" s="37">
        <f t="shared" si="42"/>
        <v>602469.41</v>
      </c>
      <c r="L245" s="36" t="e">
        <f t="shared" si="43"/>
        <v>#DIV/0!</v>
      </c>
      <c r="M245" s="37">
        <f t="shared" si="44"/>
        <v>602469.41</v>
      </c>
      <c r="N245" s="36">
        <f t="shared" si="45"/>
        <v>141.12658936519091</v>
      </c>
      <c r="O245" s="37">
        <f t="shared" si="46"/>
        <v>175569.41000000003</v>
      </c>
      <c r="P245" s="36">
        <f t="shared" si="47"/>
        <v>141.12658936519091</v>
      </c>
      <c r="Q245" s="37">
        <f t="shared" si="48"/>
        <v>175569.41000000003</v>
      </c>
    </row>
    <row r="246" spans="1:17" outlineLevel="1">
      <c r="A246" s="16" t="s">
        <v>321</v>
      </c>
      <c r="B246" s="17" t="s">
        <v>322</v>
      </c>
      <c r="C246" s="18">
        <f>C247+C250+C253</f>
        <v>550250.34</v>
      </c>
      <c r="D246" s="18">
        <f t="shared" ref="D246:G246" si="50">D247+D250+D253</f>
        <v>450469.79</v>
      </c>
      <c r="E246" s="18">
        <f t="shared" si="50"/>
        <v>450469.79</v>
      </c>
      <c r="F246" s="18">
        <f t="shared" si="50"/>
        <v>450469.79</v>
      </c>
      <c r="G246" s="18">
        <f t="shared" si="50"/>
        <v>690144.53</v>
      </c>
      <c r="H246" s="32">
        <f t="shared" si="40"/>
        <v>0.16092471505846023</v>
      </c>
      <c r="I246" s="32">
        <f t="shared" si="49"/>
        <v>1.127387650730314</v>
      </c>
      <c r="J246" s="36">
        <f t="shared" si="41"/>
        <v>125.42373531291231</v>
      </c>
      <c r="K246" s="37">
        <f t="shared" si="42"/>
        <v>139894.19000000006</v>
      </c>
      <c r="L246" s="36">
        <f t="shared" si="43"/>
        <v>153.20550796536213</v>
      </c>
      <c r="M246" s="37">
        <f t="shared" si="44"/>
        <v>239674.74000000005</v>
      </c>
      <c r="N246" s="36">
        <f t="shared" si="45"/>
        <v>153.20550796536213</v>
      </c>
      <c r="O246" s="37">
        <f t="shared" si="46"/>
        <v>239674.74000000005</v>
      </c>
      <c r="P246" s="36">
        <f t="shared" si="47"/>
        <v>153.20550796536213</v>
      </c>
      <c r="Q246" s="37">
        <f t="shared" si="48"/>
        <v>239674.74000000005</v>
      </c>
    </row>
    <row r="247" spans="1:17" outlineLevel="2" collapsed="1">
      <c r="A247" s="16" t="s">
        <v>323</v>
      </c>
      <c r="B247" s="17" t="s">
        <v>324</v>
      </c>
      <c r="C247" s="18">
        <v>0</v>
      </c>
      <c r="D247" s="18">
        <v>0</v>
      </c>
      <c r="E247" s="18">
        <v>0</v>
      </c>
      <c r="F247" s="18">
        <v>0</v>
      </c>
      <c r="G247" s="18">
        <v>206371.66</v>
      </c>
      <c r="H247" s="32">
        <f t="shared" si="40"/>
        <v>4.8120790846000669E-2</v>
      </c>
      <c r="I247" s="32">
        <f t="shared" si="49"/>
        <v>0.33711903931878606</v>
      </c>
      <c r="J247" s="36">
        <v>0</v>
      </c>
      <c r="K247" s="37">
        <f t="shared" si="42"/>
        <v>206371.66</v>
      </c>
      <c r="L247" s="36">
        <v>0</v>
      </c>
      <c r="M247" s="37">
        <f t="shared" si="44"/>
        <v>206371.66</v>
      </c>
      <c r="N247" s="36">
        <v>0</v>
      </c>
      <c r="O247" s="37">
        <f t="shared" si="46"/>
        <v>206371.66</v>
      </c>
      <c r="P247" s="36">
        <v>0</v>
      </c>
      <c r="Q247" s="37">
        <f t="shared" si="48"/>
        <v>206371.66</v>
      </c>
    </row>
    <row r="248" spans="1:17" ht="25.5" hidden="1" outlineLevel="3">
      <c r="A248" s="16" t="s">
        <v>325</v>
      </c>
      <c r="B248" s="17" t="s">
        <v>326</v>
      </c>
      <c r="C248" s="18"/>
      <c r="D248" s="18">
        <v>0</v>
      </c>
      <c r="E248" s="18">
        <v>0</v>
      </c>
      <c r="F248" s="18">
        <v>0</v>
      </c>
      <c r="G248" s="18">
        <v>206371.66</v>
      </c>
      <c r="H248" s="32">
        <f t="shared" si="40"/>
        <v>4.8120790846000669E-2</v>
      </c>
      <c r="I248" s="32">
        <f t="shared" si="49"/>
        <v>0.33711903931878606</v>
      </c>
      <c r="J248" s="36" t="e">
        <f t="shared" si="41"/>
        <v>#DIV/0!</v>
      </c>
      <c r="K248" s="37">
        <f t="shared" si="42"/>
        <v>206371.66</v>
      </c>
      <c r="L248" s="36" t="e">
        <f t="shared" si="43"/>
        <v>#DIV/0!</v>
      </c>
      <c r="M248" s="37">
        <f t="shared" si="44"/>
        <v>206371.66</v>
      </c>
      <c r="N248" s="36" t="e">
        <f t="shared" si="45"/>
        <v>#DIV/0!</v>
      </c>
      <c r="O248" s="37">
        <f t="shared" si="46"/>
        <v>206371.66</v>
      </c>
      <c r="P248" s="36" t="e">
        <f t="shared" si="47"/>
        <v>#DIV/0!</v>
      </c>
      <c r="Q248" s="37">
        <f t="shared" si="48"/>
        <v>206371.66</v>
      </c>
    </row>
    <row r="249" spans="1:17" ht="25.5" hidden="1" outlineLevel="7">
      <c r="A249" s="16" t="s">
        <v>325</v>
      </c>
      <c r="B249" s="17" t="s">
        <v>326</v>
      </c>
      <c r="C249" s="18"/>
      <c r="D249" s="18">
        <v>0</v>
      </c>
      <c r="E249" s="18">
        <v>0</v>
      </c>
      <c r="F249" s="18">
        <v>0</v>
      </c>
      <c r="G249" s="18">
        <v>206371.66</v>
      </c>
      <c r="H249" s="32">
        <f t="shared" si="40"/>
        <v>4.8120790846000669E-2</v>
      </c>
      <c r="I249" s="32">
        <f t="shared" si="49"/>
        <v>0.33711903931878606</v>
      </c>
      <c r="J249" s="36" t="e">
        <f t="shared" si="41"/>
        <v>#DIV/0!</v>
      </c>
      <c r="K249" s="37">
        <f t="shared" si="42"/>
        <v>206371.66</v>
      </c>
      <c r="L249" s="36" t="e">
        <f t="shared" si="43"/>
        <v>#DIV/0!</v>
      </c>
      <c r="M249" s="37">
        <f t="shared" si="44"/>
        <v>206371.66</v>
      </c>
      <c r="N249" s="36" t="e">
        <f t="shared" si="45"/>
        <v>#DIV/0!</v>
      </c>
      <c r="O249" s="37">
        <f t="shared" si="46"/>
        <v>206371.66</v>
      </c>
      <c r="P249" s="36" t="e">
        <f t="shared" si="47"/>
        <v>#DIV/0!</v>
      </c>
      <c r="Q249" s="37">
        <f t="shared" si="48"/>
        <v>206371.66</v>
      </c>
    </row>
    <row r="250" spans="1:17" outlineLevel="2" collapsed="1">
      <c r="A250" s="16" t="s">
        <v>327</v>
      </c>
      <c r="B250" s="17" t="s">
        <v>328</v>
      </c>
      <c r="C250" s="18">
        <v>103899.24</v>
      </c>
      <c r="D250" s="18">
        <v>0</v>
      </c>
      <c r="E250" s="18">
        <v>0</v>
      </c>
      <c r="F250" s="18">
        <v>0</v>
      </c>
      <c r="G250" s="18">
        <v>33303.08</v>
      </c>
      <c r="H250" s="32">
        <f t="shared" si="40"/>
        <v>7.7654584316840221E-3</v>
      </c>
      <c r="I250" s="32">
        <f t="shared" si="49"/>
        <v>5.4402345438112377E-2</v>
      </c>
      <c r="J250" s="36">
        <f t="shared" si="41"/>
        <v>32.053246972740126</v>
      </c>
      <c r="K250" s="37">
        <f t="shared" si="42"/>
        <v>-70596.160000000003</v>
      </c>
      <c r="L250" s="36">
        <v>0</v>
      </c>
      <c r="M250" s="37">
        <f t="shared" si="44"/>
        <v>33303.08</v>
      </c>
      <c r="N250" s="36">
        <v>0</v>
      </c>
      <c r="O250" s="37">
        <f t="shared" si="46"/>
        <v>33303.08</v>
      </c>
      <c r="P250" s="36">
        <v>0</v>
      </c>
      <c r="Q250" s="37">
        <f t="shared" si="48"/>
        <v>33303.08</v>
      </c>
    </row>
    <row r="251" spans="1:17" ht="38.25" hidden="1" outlineLevel="3">
      <c r="A251" s="16" t="s">
        <v>329</v>
      </c>
      <c r="B251" s="17" t="s">
        <v>330</v>
      </c>
      <c r="C251" s="18"/>
      <c r="D251" s="18">
        <v>0</v>
      </c>
      <c r="E251" s="18">
        <v>0</v>
      </c>
      <c r="F251" s="18">
        <v>0</v>
      </c>
      <c r="G251" s="18">
        <v>33303.08</v>
      </c>
      <c r="H251" s="32">
        <f t="shared" si="40"/>
        <v>7.7654584316840221E-3</v>
      </c>
      <c r="I251" s="32">
        <f t="shared" si="49"/>
        <v>5.4402345438112377E-2</v>
      </c>
      <c r="J251" s="36" t="e">
        <f t="shared" si="41"/>
        <v>#DIV/0!</v>
      </c>
      <c r="K251" s="37">
        <f t="shared" si="42"/>
        <v>33303.08</v>
      </c>
      <c r="L251" s="36" t="e">
        <f t="shared" si="43"/>
        <v>#DIV/0!</v>
      </c>
      <c r="M251" s="37">
        <f t="shared" si="44"/>
        <v>33303.08</v>
      </c>
      <c r="N251" s="36" t="e">
        <f t="shared" si="45"/>
        <v>#DIV/0!</v>
      </c>
      <c r="O251" s="37">
        <f t="shared" si="46"/>
        <v>33303.08</v>
      </c>
      <c r="P251" s="36" t="e">
        <f t="shared" si="47"/>
        <v>#DIV/0!</v>
      </c>
      <c r="Q251" s="37">
        <f t="shared" si="48"/>
        <v>33303.08</v>
      </c>
    </row>
    <row r="252" spans="1:17" ht="38.25" hidden="1" outlineLevel="7">
      <c r="A252" s="16" t="s">
        <v>329</v>
      </c>
      <c r="B252" s="17" t="s">
        <v>330</v>
      </c>
      <c r="C252" s="18"/>
      <c r="D252" s="18">
        <v>0</v>
      </c>
      <c r="E252" s="18">
        <v>0</v>
      </c>
      <c r="F252" s="18">
        <v>0</v>
      </c>
      <c r="G252" s="18">
        <v>33303.08</v>
      </c>
      <c r="H252" s="32">
        <f t="shared" si="40"/>
        <v>7.7654584316840221E-3</v>
      </c>
      <c r="I252" s="32">
        <f t="shared" si="49"/>
        <v>5.4402345438112377E-2</v>
      </c>
      <c r="J252" s="36" t="e">
        <f t="shared" si="41"/>
        <v>#DIV/0!</v>
      </c>
      <c r="K252" s="37">
        <f t="shared" si="42"/>
        <v>33303.08</v>
      </c>
      <c r="L252" s="36" t="e">
        <f t="shared" si="43"/>
        <v>#DIV/0!</v>
      </c>
      <c r="M252" s="37">
        <f t="shared" si="44"/>
        <v>33303.08</v>
      </c>
      <c r="N252" s="36" t="e">
        <f t="shared" si="45"/>
        <v>#DIV/0!</v>
      </c>
      <c r="O252" s="37">
        <f t="shared" si="46"/>
        <v>33303.08</v>
      </c>
      <c r="P252" s="36" t="e">
        <f t="shared" si="47"/>
        <v>#DIV/0!</v>
      </c>
      <c r="Q252" s="37">
        <f t="shared" si="48"/>
        <v>33303.08</v>
      </c>
    </row>
    <row r="253" spans="1:17" outlineLevel="2" collapsed="1">
      <c r="A253" s="16" t="s">
        <v>331</v>
      </c>
      <c r="B253" s="17" t="s">
        <v>332</v>
      </c>
      <c r="C253" s="18">
        <v>446351.1</v>
      </c>
      <c r="D253" s="18">
        <v>450469.79</v>
      </c>
      <c r="E253" s="18">
        <v>450469.79</v>
      </c>
      <c r="F253" s="18">
        <v>450469.79</v>
      </c>
      <c r="G253" s="18">
        <v>450469.79</v>
      </c>
      <c r="H253" s="32">
        <f t="shared" si="40"/>
        <v>0.10503846578077554</v>
      </c>
      <c r="I253" s="32">
        <f t="shared" si="49"/>
        <v>0.73586626597341565</v>
      </c>
      <c r="J253" s="36">
        <f t="shared" si="41"/>
        <v>100.92274668976955</v>
      </c>
      <c r="K253" s="37">
        <f t="shared" si="42"/>
        <v>4118.6900000000023</v>
      </c>
      <c r="L253" s="36">
        <f t="shared" si="43"/>
        <v>100</v>
      </c>
      <c r="M253" s="37">
        <f t="shared" si="44"/>
        <v>0</v>
      </c>
      <c r="N253" s="36">
        <f t="shared" si="45"/>
        <v>100</v>
      </c>
      <c r="O253" s="37">
        <f t="shared" si="46"/>
        <v>0</v>
      </c>
      <c r="P253" s="36">
        <f t="shared" si="47"/>
        <v>100</v>
      </c>
      <c r="Q253" s="37">
        <f t="shared" si="48"/>
        <v>0</v>
      </c>
    </row>
    <row r="254" spans="1:17" ht="25.5" hidden="1" outlineLevel="3">
      <c r="A254" s="16" t="s">
        <v>333</v>
      </c>
      <c r="B254" s="17" t="s">
        <v>334</v>
      </c>
      <c r="C254" s="18"/>
      <c r="D254" s="18">
        <v>450469.79</v>
      </c>
      <c r="E254" s="18">
        <v>450469.79</v>
      </c>
      <c r="F254" s="18">
        <v>450469.79</v>
      </c>
      <c r="G254" s="18">
        <v>450469.79</v>
      </c>
      <c r="H254" s="32">
        <f t="shared" si="40"/>
        <v>0.10503846578077554</v>
      </c>
      <c r="I254" s="31"/>
      <c r="J254" s="34" t="e">
        <f t="shared" si="41"/>
        <v>#DIV/0!</v>
      </c>
      <c r="K254" s="35">
        <f t="shared" si="42"/>
        <v>450469.79</v>
      </c>
      <c r="L254" s="34">
        <f t="shared" si="43"/>
        <v>100</v>
      </c>
      <c r="M254" s="35">
        <f t="shared" si="44"/>
        <v>0</v>
      </c>
      <c r="N254" s="34">
        <f t="shared" si="45"/>
        <v>100</v>
      </c>
      <c r="O254" s="35">
        <f t="shared" si="46"/>
        <v>0</v>
      </c>
      <c r="P254" s="34">
        <f t="shared" si="47"/>
        <v>100</v>
      </c>
      <c r="Q254" s="35">
        <f t="shared" si="48"/>
        <v>0</v>
      </c>
    </row>
    <row r="255" spans="1:17" ht="51" hidden="1" outlineLevel="4">
      <c r="A255" s="16" t="s">
        <v>335</v>
      </c>
      <c r="B255" s="17" t="s">
        <v>336</v>
      </c>
      <c r="C255" s="18"/>
      <c r="D255" s="18">
        <v>54053.83</v>
      </c>
      <c r="E255" s="18">
        <v>54053.83</v>
      </c>
      <c r="F255" s="18">
        <v>54053.83</v>
      </c>
      <c r="G255" s="18">
        <v>54053.83</v>
      </c>
      <c r="H255" s="32">
        <f t="shared" si="40"/>
        <v>1.260402250897859E-2</v>
      </c>
      <c r="I255" s="31"/>
      <c r="J255" s="34" t="e">
        <f t="shared" si="41"/>
        <v>#DIV/0!</v>
      </c>
      <c r="K255" s="35">
        <f t="shared" si="42"/>
        <v>54053.83</v>
      </c>
      <c r="L255" s="34">
        <f t="shared" si="43"/>
        <v>100</v>
      </c>
      <c r="M255" s="35">
        <f t="shared" si="44"/>
        <v>0</v>
      </c>
      <c r="N255" s="34">
        <f t="shared" si="45"/>
        <v>100</v>
      </c>
      <c r="O255" s="35">
        <f t="shared" si="46"/>
        <v>0</v>
      </c>
      <c r="P255" s="34">
        <f t="shared" si="47"/>
        <v>100</v>
      </c>
      <c r="Q255" s="35">
        <f t="shared" si="48"/>
        <v>0</v>
      </c>
    </row>
    <row r="256" spans="1:17" ht="51" hidden="1" outlineLevel="7">
      <c r="A256" s="16" t="s">
        <v>335</v>
      </c>
      <c r="B256" s="17" t="s">
        <v>336</v>
      </c>
      <c r="C256" s="18"/>
      <c r="D256" s="18">
        <v>54053.83</v>
      </c>
      <c r="E256" s="18">
        <v>54053.83</v>
      </c>
      <c r="F256" s="18">
        <v>54053.83</v>
      </c>
      <c r="G256" s="18">
        <v>54053.83</v>
      </c>
      <c r="H256" s="32">
        <f t="shared" si="40"/>
        <v>1.260402250897859E-2</v>
      </c>
      <c r="I256" s="31"/>
      <c r="J256" s="34" t="e">
        <f t="shared" si="41"/>
        <v>#DIV/0!</v>
      </c>
      <c r="K256" s="35">
        <f t="shared" si="42"/>
        <v>54053.83</v>
      </c>
      <c r="L256" s="34">
        <f t="shared" si="43"/>
        <v>100</v>
      </c>
      <c r="M256" s="35">
        <f t="shared" si="44"/>
        <v>0</v>
      </c>
      <c r="N256" s="34">
        <f t="shared" si="45"/>
        <v>100</v>
      </c>
      <c r="O256" s="35">
        <f t="shared" si="46"/>
        <v>0</v>
      </c>
      <c r="P256" s="34">
        <f t="shared" si="47"/>
        <v>100</v>
      </c>
      <c r="Q256" s="35">
        <f t="shared" si="48"/>
        <v>0</v>
      </c>
    </row>
    <row r="257" spans="1:17" ht="51" hidden="1" outlineLevel="4">
      <c r="A257" s="16" t="s">
        <v>337</v>
      </c>
      <c r="B257" s="17" t="s">
        <v>338</v>
      </c>
      <c r="C257" s="18"/>
      <c r="D257" s="18">
        <v>104604</v>
      </c>
      <c r="E257" s="18">
        <v>104604</v>
      </c>
      <c r="F257" s="18">
        <v>104604</v>
      </c>
      <c r="G257" s="18">
        <v>104604</v>
      </c>
      <c r="H257" s="32">
        <f t="shared" si="40"/>
        <v>2.4391077755807431E-2</v>
      </c>
      <c r="I257" s="31"/>
      <c r="J257" s="34" t="e">
        <f t="shared" si="41"/>
        <v>#DIV/0!</v>
      </c>
      <c r="K257" s="35">
        <f t="shared" si="42"/>
        <v>104604</v>
      </c>
      <c r="L257" s="34">
        <f t="shared" si="43"/>
        <v>100</v>
      </c>
      <c r="M257" s="35">
        <f t="shared" si="44"/>
        <v>0</v>
      </c>
      <c r="N257" s="34">
        <f t="shared" si="45"/>
        <v>100</v>
      </c>
      <c r="O257" s="35">
        <f t="shared" si="46"/>
        <v>0</v>
      </c>
      <c r="P257" s="34">
        <f t="shared" si="47"/>
        <v>100</v>
      </c>
      <c r="Q257" s="35">
        <f t="shared" si="48"/>
        <v>0</v>
      </c>
    </row>
    <row r="258" spans="1:17" ht="51" hidden="1" outlineLevel="7">
      <c r="A258" s="16" t="s">
        <v>337</v>
      </c>
      <c r="B258" s="17" t="s">
        <v>338</v>
      </c>
      <c r="C258" s="18"/>
      <c r="D258" s="18">
        <v>104604</v>
      </c>
      <c r="E258" s="18">
        <v>104604</v>
      </c>
      <c r="F258" s="18">
        <v>104604</v>
      </c>
      <c r="G258" s="18">
        <v>104604</v>
      </c>
      <c r="H258" s="32">
        <f t="shared" si="40"/>
        <v>2.4391077755807431E-2</v>
      </c>
      <c r="I258" s="31"/>
      <c r="J258" s="34" t="e">
        <f t="shared" si="41"/>
        <v>#DIV/0!</v>
      </c>
      <c r="K258" s="35">
        <f t="shared" si="42"/>
        <v>104604</v>
      </c>
      <c r="L258" s="34">
        <f t="shared" si="43"/>
        <v>100</v>
      </c>
      <c r="M258" s="35">
        <f t="shared" si="44"/>
        <v>0</v>
      </c>
      <c r="N258" s="34">
        <f t="shared" si="45"/>
        <v>100</v>
      </c>
      <c r="O258" s="35">
        <f t="shared" si="46"/>
        <v>0</v>
      </c>
      <c r="P258" s="34">
        <f t="shared" si="47"/>
        <v>100</v>
      </c>
      <c r="Q258" s="35">
        <f t="shared" si="48"/>
        <v>0</v>
      </c>
    </row>
    <row r="259" spans="1:17" ht="63.75" hidden="1" outlineLevel="4">
      <c r="A259" s="16" t="s">
        <v>339</v>
      </c>
      <c r="B259" s="17" t="s">
        <v>340</v>
      </c>
      <c r="C259" s="18"/>
      <c r="D259" s="18">
        <v>50000</v>
      </c>
      <c r="E259" s="18">
        <v>50000</v>
      </c>
      <c r="F259" s="18">
        <v>50000</v>
      </c>
      <c r="G259" s="18">
        <v>50000</v>
      </c>
      <c r="H259" s="32">
        <f t="shared" si="40"/>
        <v>1.1658769146403307E-2</v>
      </c>
      <c r="I259" s="31"/>
      <c r="J259" s="34" t="e">
        <f t="shared" si="41"/>
        <v>#DIV/0!</v>
      </c>
      <c r="K259" s="35">
        <f t="shared" si="42"/>
        <v>50000</v>
      </c>
      <c r="L259" s="34">
        <f t="shared" si="43"/>
        <v>100</v>
      </c>
      <c r="M259" s="35">
        <f t="shared" si="44"/>
        <v>0</v>
      </c>
      <c r="N259" s="34">
        <f t="shared" si="45"/>
        <v>100</v>
      </c>
      <c r="O259" s="35">
        <f t="shared" si="46"/>
        <v>0</v>
      </c>
      <c r="P259" s="34">
        <f t="shared" si="47"/>
        <v>100</v>
      </c>
      <c r="Q259" s="35">
        <f t="shared" si="48"/>
        <v>0</v>
      </c>
    </row>
    <row r="260" spans="1:17" ht="63.75" hidden="1" outlineLevel="7">
      <c r="A260" s="16" t="s">
        <v>339</v>
      </c>
      <c r="B260" s="17" t="s">
        <v>340</v>
      </c>
      <c r="C260" s="18"/>
      <c r="D260" s="18">
        <v>50000</v>
      </c>
      <c r="E260" s="18">
        <v>50000</v>
      </c>
      <c r="F260" s="18">
        <v>50000</v>
      </c>
      <c r="G260" s="18">
        <v>50000</v>
      </c>
      <c r="H260" s="32">
        <f t="shared" si="40"/>
        <v>1.1658769146403307E-2</v>
      </c>
      <c r="I260" s="31"/>
      <c r="J260" s="34" t="e">
        <f t="shared" si="41"/>
        <v>#DIV/0!</v>
      </c>
      <c r="K260" s="35">
        <f t="shared" si="42"/>
        <v>50000</v>
      </c>
      <c r="L260" s="34">
        <f t="shared" si="43"/>
        <v>100</v>
      </c>
      <c r="M260" s="35">
        <f t="shared" si="44"/>
        <v>0</v>
      </c>
      <c r="N260" s="34">
        <f t="shared" si="45"/>
        <v>100</v>
      </c>
      <c r="O260" s="35">
        <f t="shared" si="46"/>
        <v>0</v>
      </c>
      <c r="P260" s="34">
        <f t="shared" si="47"/>
        <v>100</v>
      </c>
      <c r="Q260" s="35">
        <f t="shared" si="48"/>
        <v>0</v>
      </c>
    </row>
    <row r="261" spans="1:17" ht="38.25" hidden="1" outlineLevel="4">
      <c r="A261" s="16" t="s">
        <v>341</v>
      </c>
      <c r="B261" s="17" t="s">
        <v>342</v>
      </c>
      <c r="C261" s="18"/>
      <c r="D261" s="18">
        <v>118490.33</v>
      </c>
      <c r="E261" s="18">
        <v>118490.33</v>
      </c>
      <c r="F261" s="18">
        <v>118490.33</v>
      </c>
      <c r="G261" s="18">
        <v>118490.33</v>
      </c>
      <c r="H261" s="32">
        <f t="shared" si="40"/>
        <v>2.7629028071022927E-2</v>
      </c>
      <c r="I261" s="31"/>
      <c r="J261" s="34" t="e">
        <f t="shared" si="41"/>
        <v>#DIV/0!</v>
      </c>
      <c r="K261" s="35">
        <f t="shared" si="42"/>
        <v>118490.33</v>
      </c>
      <c r="L261" s="34">
        <f t="shared" si="43"/>
        <v>100</v>
      </c>
      <c r="M261" s="35">
        <f t="shared" si="44"/>
        <v>0</v>
      </c>
      <c r="N261" s="34">
        <f t="shared" si="45"/>
        <v>100</v>
      </c>
      <c r="O261" s="35">
        <f t="shared" si="46"/>
        <v>0</v>
      </c>
      <c r="P261" s="34">
        <f t="shared" si="47"/>
        <v>100</v>
      </c>
      <c r="Q261" s="35">
        <f t="shared" si="48"/>
        <v>0</v>
      </c>
    </row>
    <row r="262" spans="1:17" ht="38.25" hidden="1" outlineLevel="7">
      <c r="A262" s="16" t="s">
        <v>341</v>
      </c>
      <c r="B262" s="17" t="s">
        <v>342</v>
      </c>
      <c r="C262" s="18"/>
      <c r="D262" s="18">
        <v>118490.33</v>
      </c>
      <c r="E262" s="18">
        <v>118490.33</v>
      </c>
      <c r="F262" s="18">
        <v>118490.33</v>
      </c>
      <c r="G262" s="18">
        <v>118490.33</v>
      </c>
      <c r="H262" s="32">
        <f t="shared" si="40"/>
        <v>2.7629028071022927E-2</v>
      </c>
      <c r="I262" s="31"/>
      <c r="J262" s="34" t="e">
        <f t="shared" si="41"/>
        <v>#DIV/0!</v>
      </c>
      <c r="K262" s="35">
        <f t="shared" si="42"/>
        <v>118490.33</v>
      </c>
      <c r="L262" s="34">
        <f t="shared" si="43"/>
        <v>100</v>
      </c>
      <c r="M262" s="35">
        <f t="shared" si="44"/>
        <v>0</v>
      </c>
      <c r="N262" s="34">
        <f t="shared" si="45"/>
        <v>100</v>
      </c>
      <c r="O262" s="35">
        <f t="shared" si="46"/>
        <v>0</v>
      </c>
      <c r="P262" s="34">
        <f t="shared" si="47"/>
        <v>100</v>
      </c>
      <c r="Q262" s="35">
        <f t="shared" si="48"/>
        <v>0</v>
      </c>
    </row>
    <row r="263" spans="1:17" ht="76.5" hidden="1" outlineLevel="4">
      <c r="A263" s="16" t="s">
        <v>343</v>
      </c>
      <c r="B263" s="17" t="s">
        <v>344</v>
      </c>
      <c r="C263" s="18"/>
      <c r="D263" s="18">
        <v>123321.63</v>
      </c>
      <c r="E263" s="18">
        <v>123321.63</v>
      </c>
      <c r="F263" s="18">
        <v>123321.63</v>
      </c>
      <c r="G263" s="18">
        <v>123321.63</v>
      </c>
      <c r="H263" s="32">
        <f t="shared" ref="H263:H326" si="51">G263/G$6*100</f>
        <v>2.8755568298563287E-2</v>
      </c>
      <c r="I263" s="31"/>
      <c r="J263" s="34" t="e">
        <f t="shared" ref="J263:J326" si="52">G263/C263*100</f>
        <v>#DIV/0!</v>
      </c>
      <c r="K263" s="35">
        <f t="shared" ref="K263:K326" si="53">G263-C263</f>
        <v>123321.63</v>
      </c>
      <c r="L263" s="34">
        <f t="shared" ref="L263:L326" si="54">G263/D263*100</f>
        <v>100</v>
      </c>
      <c r="M263" s="35">
        <f t="shared" ref="M263:M326" si="55">G263-D263</f>
        <v>0</v>
      </c>
      <c r="N263" s="34">
        <f t="shared" ref="N263:N326" si="56">G263/E263*100</f>
        <v>100</v>
      </c>
      <c r="O263" s="35">
        <f t="shared" ref="O263:O326" si="57">G263-E263</f>
        <v>0</v>
      </c>
      <c r="P263" s="34">
        <f t="shared" ref="P263:P326" si="58">G263/F263*100</f>
        <v>100</v>
      </c>
      <c r="Q263" s="35">
        <f t="shared" ref="Q263:Q326" si="59">G263-F263</f>
        <v>0</v>
      </c>
    </row>
    <row r="264" spans="1:17" ht="76.5" hidden="1" outlineLevel="7">
      <c r="A264" s="16" t="s">
        <v>343</v>
      </c>
      <c r="B264" s="17" t="s">
        <v>344</v>
      </c>
      <c r="C264" s="18"/>
      <c r="D264" s="18">
        <v>123321.63</v>
      </c>
      <c r="E264" s="18">
        <v>123321.63</v>
      </c>
      <c r="F264" s="18">
        <v>123321.63</v>
      </c>
      <c r="G264" s="18">
        <v>123321.63</v>
      </c>
      <c r="H264" s="32">
        <f t="shared" si="51"/>
        <v>2.8755568298563287E-2</v>
      </c>
      <c r="I264" s="31"/>
      <c r="J264" s="34" t="e">
        <f t="shared" si="52"/>
        <v>#DIV/0!</v>
      </c>
      <c r="K264" s="35">
        <f t="shared" si="53"/>
        <v>123321.63</v>
      </c>
      <c r="L264" s="34">
        <f t="shared" si="54"/>
        <v>100</v>
      </c>
      <c r="M264" s="35">
        <f t="shared" si="55"/>
        <v>0</v>
      </c>
      <c r="N264" s="34">
        <f t="shared" si="56"/>
        <v>100</v>
      </c>
      <c r="O264" s="35">
        <f t="shared" si="57"/>
        <v>0</v>
      </c>
      <c r="P264" s="34">
        <f t="shared" si="58"/>
        <v>100</v>
      </c>
      <c r="Q264" s="35">
        <f t="shared" si="59"/>
        <v>0</v>
      </c>
    </row>
    <row r="265" spans="1:17" s="1" customFormat="1">
      <c r="A265" s="22" t="s">
        <v>345</v>
      </c>
      <c r="B265" s="25" t="s">
        <v>346</v>
      </c>
      <c r="C265" s="24">
        <f>C266+C322+C323+C329</f>
        <v>418481475.0200001</v>
      </c>
      <c r="D265" s="24">
        <f t="shared" ref="D265:G265" si="60">D266+D322+D323+D329</f>
        <v>426583980.31000006</v>
      </c>
      <c r="E265" s="24">
        <f t="shared" si="60"/>
        <v>550109429.22000003</v>
      </c>
      <c r="F265" s="24">
        <f t="shared" si="60"/>
        <v>368218302.18999994</v>
      </c>
      <c r="G265" s="24">
        <f t="shared" si="60"/>
        <v>367645480.33999997</v>
      </c>
      <c r="H265" s="29">
        <f t="shared" si="51"/>
        <v>85.72587566005231</v>
      </c>
      <c r="I265" s="30" t="s">
        <v>472</v>
      </c>
      <c r="J265" s="34">
        <f t="shared" si="52"/>
        <v>87.852271196097604</v>
      </c>
      <c r="K265" s="35">
        <f t="shared" si="53"/>
        <v>-50835994.680000126</v>
      </c>
      <c r="L265" s="34">
        <f t="shared" si="54"/>
        <v>86.183611506655907</v>
      </c>
      <c r="M265" s="35">
        <f t="shared" si="55"/>
        <v>-58938499.970000088</v>
      </c>
      <c r="N265" s="34">
        <f t="shared" si="56"/>
        <v>66.831335878260518</v>
      </c>
      <c r="O265" s="35">
        <f t="shared" si="57"/>
        <v>-182463948.88000005</v>
      </c>
      <c r="P265" s="34">
        <f t="shared" si="58"/>
        <v>99.844434172176378</v>
      </c>
      <c r="Q265" s="35">
        <f t="shared" si="59"/>
        <v>-572821.84999996424</v>
      </c>
    </row>
    <row r="266" spans="1:17" s="1" customFormat="1" ht="38.25" outlineLevel="1">
      <c r="A266" s="22" t="s">
        <v>347</v>
      </c>
      <c r="B266" s="25" t="s">
        <v>348</v>
      </c>
      <c r="C266" s="24">
        <f>C267+C274+C290+C309</f>
        <v>420945524.68000007</v>
      </c>
      <c r="D266" s="24">
        <f t="shared" ref="D266:G266" si="61">D267+D274+D290+D309</f>
        <v>426583980.31000006</v>
      </c>
      <c r="E266" s="24">
        <f t="shared" si="61"/>
        <v>550109429.22000003</v>
      </c>
      <c r="F266" s="24">
        <f t="shared" si="61"/>
        <v>368218302.18999994</v>
      </c>
      <c r="G266" s="24">
        <f t="shared" si="61"/>
        <v>368218302.18999994</v>
      </c>
      <c r="H266" s="29">
        <f t="shared" si="51"/>
        <v>85.859443614275605</v>
      </c>
      <c r="I266" s="30" t="s">
        <v>472</v>
      </c>
      <c r="J266" s="34">
        <f t="shared" si="52"/>
        <v>87.474098333725479</v>
      </c>
      <c r="K266" s="35">
        <f t="shared" si="53"/>
        <v>-52727222.490000129</v>
      </c>
      <c r="L266" s="34">
        <f t="shared" si="54"/>
        <v>86.317892650918211</v>
      </c>
      <c r="M266" s="35">
        <f t="shared" si="55"/>
        <v>-58365678.120000124</v>
      </c>
      <c r="N266" s="34">
        <f t="shared" si="56"/>
        <v>66.935464587854185</v>
      </c>
      <c r="O266" s="35">
        <f t="shared" si="57"/>
        <v>-181891127.03000009</v>
      </c>
      <c r="P266" s="34">
        <f t="shared" si="58"/>
        <v>100</v>
      </c>
      <c r="Q266" s="35">
        <f t="shared" si="59"/>
        <v>0</v>
      </c>
    </row>
    <row r="267" spans="1:17" ht="25.5" outlineLevel="2" collapsed="1">
      <c r="A267" s="16" t="s">
        <v>349</v>
      </c>
      <c r="B267" s="17" t="s">
        <v>350</v>
      </c>
      <c r="C267" s="18">
        <v>136739400</v>
      </c>
      <c r="D267" s="18">
        <v>184292300</v>
      </c>
      <c r="E267" s="18">
        <v>185870900</v>
      </c>
      <c r="F267" s="18">
        <v>145602600</v>
      </c>
      <c r="G267" s="18">
        <v>145602600</v>
      </c>
      <c r="H267" s="32">
        <f t="shared" si="51"/>
        <v>33.950942010322045</v>
      </c>
      <c r="I267" s="31" t="s">
        <v>472</v>
      </c>
      <c r="J267" s="36">
        <f t="shared" si="52"/>
        <v>106.4818187003892</v>
      </c>
      <c r="K267" s="37">
        <f t="shared" si="53"/>
        <v>8863200</v>
      </c>
      <c r="L267" s="36">
        <f t="shared" si="54"/>
        <v>79.006339385856052</v>
      </c>
      <c r="M267" s="37">
        <f t="shared" si="55"/>
        <v>-38689700</v>
      </c>
      <c r="N267" s="36">
        <f t="shared" si="56"/>
        <v>78.335339205868166</v>
      </c>
      <c r="O267" s="37">
        <f t="shared" si="57"/>
        <v>-40268300</v>
      </c>
      <c r="P267" s="36">
        <f t="shared" si="58"/>
        <v>100</v>
      </c>
      <c r="Q267" s="37">
        <f t="shared" si="59"/>
        <v>0</v>
      </c>
    </row>
    <row r="268" spans="1:17" ht="25.5" hidden="1" outlineLevel="3">
      <c r="A268" s="16" t="s">
        <v>351</v>
      </c>
      <c r="B268" s="17" t="s">
        <v>352</v>
      </c>
      <c r="C268" s="18"/>
      <c r="D268" s="18">
        <v>183037700</v>
      </c>
      <c r="E268" s="18">
        <v>183037700</v>
      </c>
      <c r="F268" s="18">
        <v>142769400</v>
      </c>
      <c r="G268" s="18">
        <v>142769400</v>
      </c>
      <c r="H268" s="32">
        <f t="shared" si="51"/>
        <v>33.290309515410243</v>
      </c>
      <c r="I268" s="31"/>
      <c r="J268" s="36" t="e">
        <f t="shared" si="52"/>
        <v>#DIV/0!</v>
      </c>
      <c r="K268" s="37">
        <f t="shared" si="53"/>
        <v>142769400</v>
      </c>
      <c r="L268" s="36">
        <f t="shared" si="54"/>
        <v>77.99999672198679</v>
      </c>
      <c r="M268" s="37">
        <f t="shared" si="55"/>
        <v>-40268300</v>
      </c>
      <c r="N268" s="36">
        <f t="shared" si="56"/>
        <v>77.99999672198679</v>
      </c>
      <c r="O268" s="37">
        <f t="shared" si="57"/>
        <v>-40268300</v>
      </c>
      <c r="P268" s="36">
        <f t="shared" si="58"/>
        <v>100</v>
      </c>
      <c r="Q268" s="37">
        <f t="shared" si="59"/>
        <v>0</v>
      </c>
    </row>
    <row r="269" spans="1:17" ht="38.25" hidden="1" outlineLevel="4">
      <c r="A269" s="16" t="s">
        <v>353</v>
      </c>
      <c r="B269" s="17" t="s">
        <v>354</v>
      </c>
      <c r="C269" s="18"/>
      <c r="D269" s="18">
        <v>183037700</v>
      </c>
      <c r="E269" s="18">
        <v>183037700</v>
      </c>
      <c r="F269" s="18">
        <v>142769400</v>
      </c>
      <c r="G269" s="18">
        <v>142769400</v>
      </c>
      <c r="H269" s="32">
        <f t="shared" si="51"/>
        <v>33.290309515410243</v>
      </c>
      <c r="I269" s="31"/>
      <c r="J269" s="36" t="e">
        <f t="shared" si="52"/>
        <v>#DIV/0!</v>
      </c>
      <c r="K269" s="37">
        <f t="shared" si="53"/>
        <v>142769400</v>
      </c>
      <c r="L269" s="36">
        <f t="shared" si="54"/>
        <v>77.99999672198679</v>
      </c>
      <c r="M269" s="37">
        <f t="shared" si="55"/>
        <v>-40268300</v>
      </c>
      <c r="N269" s="36">
        <f t="shared" si="56"/>
        <v>77.99999672198679</v>
      </c>
      <c r="O269" s="37">
        <f t="shared" si="57"/>
        <v>-40268300</v>
      </c>
      <c r="P269" s="36">
        <f t="shared" si="58"/>
        <v>100</v>
      </c>
      <c r="Q269" s="37">
        <f t="shared" si="59"/>
        <v>0</v>
      </c>
    </row>
    <row r="270" spans="1:17" ht="38.25" hidden="1" outlineLevel="7">
      <c r="A270" s="16" t="s">
        <v>353</v>
      </c>
      <c r="B270" s="17" t="s">
        <v>354</v>
      </c>
      <c r="C270" s="18"/>
      <c r="D270" s="18">
        <v>183037700</v>
      </c>
      <c r="E270" s="18">
        <v>183037700</v>
      </c>
      <c r="F270" s="18">
        <v>142769400</v>
      </c>
      <c r="G270" s="18">
        <v>142769400</v>
      </c>
      <c r="H270" s="32">
        <f t="shared" si="51"/>
        <v>33.290309515410243</v>
      </c>
      <c r="I270" s="31"/>
      <c r="J270" s="36" t="e">
        <f t="shared" si="52"/>
        <v>#DIV/0!</v>
      </c>
      <c r="K270" s="37">
        <f t="shared" si="53"/>
        <v>142769400</v>
      </c>
      <c r="L270" s="36">
        <f t="shared" si="54"/>
        <v>77.99999672198679</v>
      </c>
      <c r="M270" s="37">
        <f t="shared" si="55"/>
        <v>-40268300</v>
      </c>
      <c r="N270" s="36">
        <f t="shared" si="56"/>
        <v>77.99999672198679</v>
      </c>
      <c r="O270" s="37">
        <f t="shared" si="57"/>
        <v>-40268300</v>
      </c>
      <c r="P270" s="36">
        <f t="shared" si="58"/>
        <v>100</v>
      </c>
      <c r="Q270" s="37">
        <f t="shared" si="59"/>
        <v>0</v>
      </c>
    </row>
    <row r="271" spans="1:17" hidden="1" outlineLevel="3">
      <c r="A271" s="16" t="s">
        <v>355</v>
      </c>
      <c r="B271" s="17" t="s">
        <v>356</v>
      </c>
      <c r="C271" s="18"/>
      <c r="D271" s="18">
        <v>1254600</v>
      </c>
      <c r="E271" s="18">
        <v>2833200</v>
      </c>
      <c r="F271" s="18">
        <v>2833200</v>
      </c>
      <c r="G271" s="18">
        <v>2833200</v>
      </c>
      <c r="H271" s="32">
        <f t="shared" si="51"/>
        <v>0.66063249491179699</v>
      </c>
      <c r="I271" s="31"/>
      <c r="J271" s="36" t="e">
        <f t="shared" si="52"/>
        <v>#DIV/0!</v>
      </c>
      <c r="K271" s="37">
        <f t="shared" si="53"/>
        <v>2833200</v>
      </c>
      <c r="L271" s="36">
        <f t="shared" si="54"/>
        <v>225.82496413199428</v>
      </c>
      <c r="M271" s="37">
        <f t="shared" si="55"/>
        <v>1578600</v>
      </c>
      <c r="N271" s="36">
        <f t="shared" si="56"/>
        <v>100</v>
      </c>
      <c r="O271" s="37">
        <f t="shared" si="57"/>
        <v>0</v>
      </c>
      <c r="P271" s="36">
        <f t="shared" si="58"/>
        <v>100</v>
      </c>
      <c r="Q271" s="37">
        <f t="shared" si="59"/>
        <v>0</v>
      </c>
    </row>
    <row r="272" spans="1:17" ht="25.5" hidden="1" outlineLevel="4">
      <c r="A272" s="16" t="s">
        <v>357</v>
      </c>
      <c r="B272" s="17" t="s">
        <v>358</v>
      </c>
      <c r="C272" s="18"/>
      <c r="D272" s="18">
        <v>1254600</v>
      </c>
      <c r="E272" s="18">
        <v>2833200</v>
      </c>
      <c r="F272" s="18">
        <v>2833200</v>
      </c>
      <c r="G272" s="18">
        <v>2833200</v>
      </c>
      <c r="H272" s="32">
        <f t="shared" si="51"/>
        <v>0.66063249491179699</v>
      </c>
      <c r="I272" s="31"/>
      <c r="J272" s="36" t="e">
        <f t="shared" si="52"/>
        <v>#DIV/0!</v>
      </c>
      <c r="K272" s="37">
        <f t="shared" si="53"/>
        <v>2833200</v>
      </c>
      <c r="L272" s="36">
        <f t="shared" si="54"/>
        <v>225.82496413199428</v>
      </c>
      <c r="M272" s="37">
        <f t="shared" si="55"/>
        <v>1578600</v>
      </c>
      <c r="N272" s="36">
        <f t="shared" si="56"/>
        <v>100</v>
      </c>
      <c r="O272" s="37">
        <f t="shared" si="57"/>
        <v>0</v>
      </c>
      <c r="P272" s="36">
        <f t="shared" si="58"/>
        <v>100</v>
      </c>
      <c r="Q272" s="37">
        <f t="shared" si="59"/>
        <v>0</v>
      </c>
    </row>
    <row r="273" spans="1:17" ht="25.5" hidden="1" outlineLevel="7">
      <c r="A273" s="16" t="s">
        <v>357</v>
      </c>
      <c r="B273" s="17" t="s">
        <v>358</v>
      </c>
      <c r="C273" s="18"/>
      <c r="D273" s="18">
        <v>1254600</v>
      </c>
      <c r="E273" s="18">
        <v>2833200</v>
      </c>
      <c r="F273" s="18">
        <v>2833200</v>
      </c>
      <c r="G273" s="18">
        <v>2833200</v>
      </c>
      <c r="H273" s="32">
        <f t="shared" si="51"/>
        <v>0.66063249491179699</v>
      </c>
      <c r="I273" s="31"/>
      <c r="J273" s="36" t="e">
        <f t="shared" si="52"/>
        <v>#DIV/0!</v>
      </c>
      <c r="K273" s="37">
        <f t="shared" si="53"/>
        <v>2833200</v>
      </c>
      <c r="L273" s="36">
        <f t="shared" si="54"/>
        <v>225.82496413199428</v>
      </c>
      <c r="M273" s="37">
        <f t="shared" si="55"/>
        <v>1578600</v>
      </c>
      <c r="N273" s="36">
        <f t="shared" si="56"/>
        <v>100</v>
      </c>
      <c r="O273" s="37">
        <f t="shared" si="57"/>
        <v>0</v>
      </c>
      <c r="P273" s="36">
        <f t="shared" si="58"/>
        <v>100</v>
      </c>
      <c r="Q273" s="37">
        <f t="shared" si="59"/>
        <v>0</v>
      </c>
    </row>
    <row r="274" spans="1:17" ht="27" customHeight="1" outlineLevel="2" collapsed="1">
      <c r="A274" s="16" t="s">
        <v>359</v>
      </c>
      <c r="B274" s="17" t="s">
        <v>360</v>
      </c>
      <c r="C274" s="18">
        <v>148857168.21000001</v>
      </c>
      <c r="D274" s="18">
        <v>56663285.670000002</v>
      </c>
      <c r="E274" s="18">
        <v>146213718.36000001</v>
      </c>
      <c r="F274" s="18">
        <v>68855217.140000001</v>
      </c>
      <c r="G274" s="18">
        <v>68855217.140000001</v>
      </c>
      <c r="H274" s="32">
        <f t="shared" si="51"/>
        <v>16.055341623214641</v>
      </c>
      <c r="I274" s="31" t="s">
        <v>472</v>
      </c>
      <c r="J274" s="36">
        <f t="shared" si="52"/>
        <v>46.255896150639259</v>
      </c>
      <c r="K274" s="37">
        <f t="shared" si="53"/>
        <v>-80001951.070000008</v>
      </c>
      <c r="L274" s="36">
        <f t="shared" si="54"/>
        <v>121.51645695416306</v>
      </c>
      <c r="M274" s="37">
        <f t="shared" si="55"/>
        <v>12191931.469999999</v>
      </c>
      <c r="N274" s="36">
        <f t="shared" si="56"/>
        <v>47.092172959084571</v>
      </c>
      <c r="O274" s="37">
        <f t="shared" si="57"/>
        <v>-77358501.220000014</v>
      </c>
      <c r="P274" s="36">
        <f t="shared" si="58"/>
        <v>100</v>
      </c>
      <c r="Q274" s="37">
        <f t="shared" si="59"/>
        <v>0</v>
      </c>
    </row>
    <row r="275" spans="1:17" ht="38.25" hidden="1" outlineLevel="3">
      <c r="A275" s="16" t="s">
        <v>361</v>
      </c>
      <c r="B275" s="17" t="s">
        <v>362</v>
      </c>
      <c r="C275" s="18"/>
      <c r="D275" s="18">
        <v>0</v>
      </c>
      <c r="E275" s="18">
        <v>78916359.450000003</v>
      </c>
      <c r="F275" s="18">
        <v>36508508.93</v>
      </c>
      <c r="G275" s="18">
        <v>36508508.93</v>
      </c>
      <c r="H275" s="32">
        <f t="shared" si="51"/>
        <v>8.512885549885473</v>
      </c>
      <c r="I275" s="31"/>
      <c r="J275" s="36" t="e">
        <f t="shared" si="52"/>
        <v>#DIV/0!</v>
      </c>
      <c r="K275" s="37">
        <f t="shared" si="53"/>
        <v>36508508.93</v>
      </c>
      <c r="L275" s="36" t="e">
        <f t="shared" si="54"/>
        <v>#DIV/0!</v>
      </c>
      <c r="M275" s="37">
        <f t="shared" si="55"/>
        <v>36508508.93</v>
      </c>
      <c r="N275" s="36">
        <f t="shared" si="56"/>
        <v>46.262282224424126</v>
      </c>
      <c r="O275" s="37">
        <f t="shared" si="57"/>
        <v>-42407850.520000003</v>
      </c>
      <c r="P275" s="36">
        <f t="shared" si="58"/>
        <v>100</v>
      </c>
      <c r="Q275" s="37">
        <f t="shared" si="59"/>
        <v>0</v>
      </c>
    </row>
    <row r="276" spans="1:17" ht="38.25" hidden="1" outlineLevel="4">
      <c r="A276" s="16" t="s">
        <v>363</v>
      </c>
      <c r="B276" s="17" t="s">
        <v>364</v>
      </c>
      <c r="C276" s="18"/>
      <c r="D276" s="18">
        <v>0</v>
      </c>
      <c r="E276" s="18">
        <v>78916359.450000003</v>
      </c>
      <c r="F276" s="18">
        <v>36508508.93</v>
      </c>
      <c r="G276" s="18">
        <v>36508508.93</v>
      </c>
      <c r="H276" s="32">
        <f t="shared" si="51"/>
        <v>8.512885549885473</v>
      </c>
      <c r="I276" s="31"/>
      <c r="J276" s="36" t="e">
        <f t="shared" si="52"/>
        <v>#DIV/0!</v>
      </c>
      <c r="K276" s="37">
        <f t="shared" si="53"/>
        <v>36508508.93</v>
      </c>
      <c r="L276" s="36" t="e">
        <f t="shared" si="54"/>
        <v>#DIV/0!</v>
      </c>
      <c r="M276" s="37">
        <f t="shared" si="55"/>
        <v>36508508.93</v>
      </c>
      <c r="N276" s="36">
        <f t="shared" si="56"/>
        <v>46.262282224424126</v>
      </c>
      <c r="O276" s="37">
        <f t="shared" si="57"/>
        <v>-42407850.520000003</v>
      </c>
      <c r="P276" s="36">
        <f t="shared" si="58"/>
        <v>100</v>
      </c>
      <c r="Q276" s="37">
        <f t="shared" si="59"/>
        <v>0</v>
      </c>
    </row>
    <row r="277" spans="1:17" ht="38.25" hidden="1" outlineLevel="7">
      <c r="A277" s="16" t="s">
        <v>363</v>
      </c>
      <c r="B277" s="17" t="s">
        <v>364</v>
      </c>
      <c r="C277" s="18"/>
      <c r="D277" s="18">
        <v>0</v>
      </c>
      <c r="E277" s="18">
        <v>78916359.450000003</v>
      </c>
      <c r="F277" s="18">
        <v>36508508.93</v>
      </c>
      <c r="G277" s="18">
        <v>36508508.93</v>
      </c>
      <c r="H277" s="32">
        <f t="shared" si="51"/>
        <v>8.512885549885473</v>
      </c>
      <c r="I277" s="31"/>
      <c r="J277" s="36" t="e">
        <f t="shared" si="52"/>
        <v>#DIV/0!</v>
      </c>
      <c r="K277" s="37">
        <f t="shared" si="53"/>
        <v>36508508.93</v>
      </c>
      <c r="L277" s="36" t="e">
        <f t="shared" si="54"/>
        <v>#DIV/0!</v>
      </c>
      <c r="M277" s="37">
        <f t="shared" si="55"/>
        <v>36508508.93</v>
      </c>
      <c r="N277" s="36">
        <f t="shared" si="56"/>
        <v>46.262282224424126</v>
      </c>
      <c r="O277" s="37">
        <f t="shared" si="57"/>
        <v>-42407850.520000003</v>
      </c>
      <c r="P277" s="36">
        <f t="shared" si="58"/>
        <v>100</v>
      </c>
      <c r="Q277" s="37">
        <f t="shared" si="59"/>
        <v>0</v>
      </c>
    </row>
    <row r="278" spans="1:17" ht="38.25" hidden="1" outlineLevel="3">
      <c r="A278" s="16" t="s">
        <v>365</v>
      </c>
      <c r="B278" s="17" t="s">
        <v>366</v>
      </c>
      <c r="C278" s="18"/>
      <c r="D278" s="18">
        <v>0</v>
      </c>
      <c r="E278" s="18">
        <v>366382</v>
      </c>
      <c r="F278" s="18">
        <v>364475.64</v>
      </c>
      <c r="G278" s="18">
        <v>364475.64</v>
      </c>
      <c r="H278" s="32">
        <f t="shared" si="51"/>
        <v>8.4986746924951978E-2</v>
      </c>
      <c r="I278" s="31"/>
      <c r="J278" s="36" t="e">
        <f t="shared" si="52"/>
        <v>#DIV/0!</v>
      </c>
      <c r="K278" s="37">
        <f t="shared" si="53"/>
        <v>364475.64</v>
      </c>
      <c r="L278" s="36" t="e">
        <f t="shared" si="54"/>
        <v>#DIV/0!</v>
      </c>
      <c r="M278" s="37">
        <f t="shared" si="55"/>
        <v>364475.64</v>
      </c>
      <c r="N278" s="36">
        <f t="shared" si="56"/>
        <v>99.479679678586834</v>
      </c>
      <c r="O278" s="37">
        <f t="shared" si="57"/>
        <v>-1906.359999999986</v>
      </c>
      <c r="P278" s="36">
        <f t="shared" si="58"/>
        <v>100</v>
      </c>
      <c r="Q278" s="37">
        <f t="shared" si="59"/>
        <v>0</v>
      </c>
    </row>
    <row r="279" spans="1:17" ht="38.25" hidden="1" outlineLevel="4">
      <c r="A279" s="16" t="s">
        <v>367</v>
      </c>
      <c r="B279" s="17" t="s">
        <v>368</v>
      </c>
      <c r="C279" s="18"/>
      <c r="D279" s="18">
        <v>0</v>
      </c>
      <c r="E279" s="18">
        <v>366382</v>
      </c>
      <c r="F279" s="18">
        <v>364475.64</v>
      </c>
      <c r="G279" s="18">
        <v>364475.64</v>
      </c>
      <c r="H279" s="32">
        <f t="shared" si="51"/>
        <v>8.4986746924951978E-2</v>
      </c>
      <c r="I279" s="31"/>
      <c r="J279" s="36" t="e">
        <f t="shared" si="52"/>
        <v>#DIV/0!</v>
      </c>
      <c r="K279" s="37">
        <f t="shared" si="53"/>
        <v>364475.64</v>
      </c>
      <c r="L279" s="36" t="e">
        <f t="shared" si="54"/>
        <v>#DIV/0!</v>
      </c>
      <c r="M279" s="37">
        <f t="shared" si="55"/>
        <v>364475.64</v>
      </c>
      <c r="N279" s="36">
        <f t="shared" si="56"/>
        <v>99.479679678586834</v>
      </c>
      <c r="O279" s="37">
        <f t="shared" si="57"/>
        <v>-1906.359999999986</v>
      </c>
      <c r="P279" s="36">
        <f t="shared" si="58"/>
        <v>100</v>
      </c>
      <c r="Q279" s="37">
        <f t="shared" si="59"/>
        <v>0</v>
      </c>
    </row>
    <row r="280" spans="1:17" ht="38.25" hidden="1" outlineLevel="7">
      <c r="A280" s="16" t="s">
        <v>367</v>
      </c>
      <c r="B280" s="17" t="s">
        <v>368</v>
      </c>
      <c r="C280" s="18"/>
      <c r="D280" s="18">
        <v>0</v>
      </c>
      <c r="E280" s="18">
        <v>366382</v>
      </c>
      <c r="F280" s="18">
        <v>364475.64</v>
      </c>
      <c r="G280" s="18">
        <v>364475.64</v>
      </c>
      <c r="H280" s="32">
        <f t="shared" si="51"/>
        <v>8.4986746924951978E-2</v>
      </c>
      <c r="I280" s="31"/>
      <c r="J280" s="36" t="e">
        <f t="shared" si="52"/>
        <v>#DIV/0!</v>
      </c>
      <c r="K280" s="37">
        <f t="shared" si="53"/>
        <v>364475.64</v>
      </c>
      <c r="L280" s="36" t="e">
        <f t="shared" si="54"/>
        <v>#DIV/0!</v>
      </c>
      <c r="M280" s="37">
        <f t="shared" si="55"/>
        <v>364475.64</v>
      </c>
      <c r="N280" s="36">
        <f t="shared" si="56"/>
        <v>99.479679678586834</v>
      </c>
      <c r="O280" s="37">
        <f t="shared" si="57"/>
        <v>-1906.359999999986</v>
      </c>
      <c r="P280" s="36">
        <f t="shared" si="58"/>
        <v>100</v>
      </c>
      <c r="Q280" s="37">
        <f t="shared" si="59"/>
        <v>0</v>
      </c>
    </row>
    <row r="281" spans="1:17" ht="25.5" hidden="1" outlineLevel="3">
      <c r="A281" s="16" t="s">
        <v>369</v>
      </c>
      <c r="B281" s="17" t="s">
        <v>370</v>
      </c>
      <c r="C281" s="18"/>
      <c r="D281" s="18">
        <v>5348219.58</v>
      </c>
      <c r="E281" s="18">
        <v>5348219.58</v>
      </c>
      <c r="F281" s="18">
        <v>1297536.57</v>
      </c>
      <c r="G281" s="18">
        <v>0</v>
      </c>
      <c r="H281" s="32">
        <f t="shared" si="51"/>
        <v>0</v>
      </c>
      <c r="I281" s="31"/>
      <c r="J281" s="36" t="e">
        <f t="shared" si="52"/>
        <v>#DIV/0!</v>
      </c>
      <c r="K281" s="37">
        <f t="shared" si="53"/>
        <v>0</v>
      </c>
      <c r="L281" s="36">
        <f t="shared" si="54"/>
        <v>0</v>
      </c>
      <c r="M281" s="37">
        <f t="shared" si="55"/>
        <v>-5348219.58</v>
      </c>
      <c r="N281" s="36">
        <f t="shared" si="56"/>
        <v>0</v>
      </c>
      <c r="O281" s="37">
        <f t="shared" si="57"/>
        <v>-5348219.58</v>
      </c>
      <c r="P281" s="36">
        <f t="shared" si="58"/>
        <v>0</v>
      </c>
      <c r="Q281" s="37">
        <f t="shared" si="59"/>
        <v>-1297536.57</v>
      </c>
    </row>
    <row r="282" spans="1:17" ht="38.25" hidden="1" outlineLevel="4">
      <c r="A282" s="16" t="s">
        <v>371</v>
      </c>
      <c r="B282" s="17" t="s">
        <v>372</v>
      </c>
      <c r="C282" s="18"/>
      <c r="D282" s="18">
        <v>5348219.58</v>
      </c>
      <c r="E282" s="18">
        <v>5348219.58</v>
      </c>
      <c r="F282" s="18">
        <v>1297536.57</v>
      </c>
      <c r="G282" s="18">
        <v>0</v>
      </c>
      <c r="H282" s="32">
        <f t="shared" si="51"/>
        <v>0</v>
      </c>
      <c r="I282" s="31"/>
      <c r="J282" s="36" t="e">
        <f t="shared" si="52"/>
        <v>#DIV/0!</v>
      </c>
      <c r="K282" s="37">
        <f t="shared" si="53"/>
        <v>0</v>
      </c>
      <c r="L282" s="36">
        <f t="shared" si="54"/>
        <v>0</v>
      </c>
      <c r="M282" s="37">
        <f t="shared" si="55"/>
        <v>-5348219.58</v>
      </c>
      <c r="N282" s="36">
        <f t="shared" si="56"/>
        <v>0</v>
      </c>
      <c r="O282" s="37">
        <f t="shared" si="57"/>
        <v>-5348219.58</v>
      </c>
      <c r="P282" s="36">
        <f t="shared" si="58"/>
        <v>0</v>
      </c>
      <c r="Q282" s="37">
        <f t="shared" si="59"/>
        <v>-1297536.57</v>
      </c>
    </row>
    <row r="283" spans="1:17" ht="38.25" hidden="1" outlineLevel="7">
      <c r="A283" s="16" t="s">
        <v>371</v>
      </c>
      <c r="B283" s="17" t="s">
        <v>372</v>
      </c>
      <c r="C283" s="18"/>
      <c r="D283" s="18">
        <v>5348219.58</v>
      </c>
      <c r="E283" s="18">
        <v>5348219.58</v>
      </c>
      <c r="F283" s="18">
        <v>1297536.57</v>
      </c>
      <c r="G283" s="18">
        <v>0</v>
      </c>
      <c r="H283" s="32">
        <f t="shared" si="51"/>
        <v>0</v>
      </c>
      <c r="I283" s="31"/>
      <c r="J283" s="36" t="e">
        <f t="shared" si="52"/>
        <v>#DIV/0!</v>
      </c>
      <c r="K283" s="37">
        <f t="shared" si="53"/>
        <v>0</v>
      </c>
      <c r="L283" s="36">
        <f t="shared" si="54"/>
        <v>0</v>
      </c>
      <c r="M283" s="37">
        <f t="shared" si="55"/>
        <v>-5348219.58</v>
      </c>
      <c r="N283" s="36">
        <f t="shared" si="56"/>
        <v>0</v>
      </c>
      <c r="O283" s="37">
        <f t="shared" si="57"/>
        <v>-5348219.58</v>
      </c>
      <c r="P283" s="36">
        <f t="shared" si="58"/>
        <v>0</v>
      </c>
      <c r="Q283" s="37">
        <f t="shared" si="59"/>
        <v>-1297536.57</v>
      </c>
    </row>
    <row r="284" spans="1:17" ht="25.5" hidden="1" outlineLevel="3">
      <c r="A284" s="16" t="s">
        <v>373</v>
      </c>
      <c r="B284" s="17" t="s">
        <v>374</v>
      </c>
      <c r="C284" s="18"/>
      <c r="D284" s="18">
        <v>1717007.89</v>
      </c>
      <c r="E284" s="18">
        <v>1717007.89</v>
      </c>
      <c r="F284" s="18">
        <v>1717007.89</v>
      </c>
      <c r="G284" s="18">
        <v>1717007.89</v>
      </c>
      <c r="H284" s="32">
        <f t="shared" si="51"/>
        <v>0.40036397224126086</v>
      </c>
      <c r="I284" s="31"/>
      <c r="J284" s="36" t="e">
        <f t="shared" si="52"/>
        <v>#DIV/0!</v>
      </c>
      <c r="K284" s="37">
        <f t="shared" si="53"/>
        <v>1717007.89</v>
      </c>
      <c r="L284" s="36">
        <f t="shared" si="54"/>
        <v>100</v>
      </c>
      <c r="M284" s="37">
        <f t="shared" si="55"/>
        <v>0</v>
      </c>
      <c r="N284" s="36">
        <f t="shared" si="56"/>
        <v>100</v>
      </c>
      <c r="O284" s="37">
        <f t="shared" si="57"/>
        <v>0</v>
      </c>
      <c r="P284" s="36">
        <f t="shared" si="58"/>
        <v>100</v>
      </c>
      <c r="Q284" s="37">
        <f t="shared" si="59"/>
        <v>0</v>
      </c>
    </row>
    <row r="285" spans="1:17" ht="38.25" hidden="1" outlineLevel="4">
      <c r="A285" s="16" t="s">
        <v>375</v>
      </c>
      <c r="B285" s="17" t="s">
        <v>376</v>
      </c>
      <c r="C285" s="18"/>
      <c r="D285" s="18">
        <v>1717007.89</v>
      </c>
      <c r="E285" s="18">
        <v>1717007.89</v>
      </c>
      <c r="F285" s="18">
        <v>1717007.89</v>
      </c>
      <c r="G285" s="18">
        <v>1717007.89</v>
      </c>
      <c r="H285" s="32">
        <f t="shared" si="51"/>
        <v>0.40036397224126086</v>
      </c>
      <c r="I285" s="31"/>
      <c r="J285" s="36" t="e">
        <f t="shared" si="52"/>
        <v>#DIV/0!</v>
      </c>
      <c r="K285" s="37">
        <f t="shared" si="53"/>
        <v>1717007.89</v>
      </c>
      <c r="L285" s="36">
        <f t="shared" si="54"/>
        <v>100</v>
      </c>
      <c r="M285" s="37">
        <f t="shared" si="55"/>
        <v>0</v>
      </c>
      <c r="N285" s="36">
        <f t="shared" si="56"/>
        <v>100</v>
      </c>
      <c r="O285" s="37">
        <f t="shared" si="57"/>
        <v>0</v>
      </c>
      <c r="P285" s="36">
        <f t="shared" si="58"/>
        <v>100</v>
      </c>
      <c r="Q285" s="37">
        <f t="shared" si="59"/>
        <v>0</v>
      </c>
    </row>
    <row r="286" spans="1:17" ht="38.25" hidden="1" outlineLevel="7">
      <c r="A286" s="16" t="s">
        <v>375</v>
      </c>
      <c r="B286" s="17" t="s">
        <v>376</v>
      </c>
      <c r="C286" s="18"/>
      <c r="D286" s="18">
        <v>1717007.89</v>
      </c>
      <c r="E286" s="18">
        <v>1717007.89</v>
      </c>
      <c r="F286" s="18">
        <v>1717007.89</v>
      </c>
      <c r="G286" s="18">
        <v>1717007.89</v>
      </c>
      <c r="H286" s="32">
        <f t="shared" si="51"/>
        <v>0.40036397224126086</v>
      </c>
      <c r="I286" s="31"/>
      <c r="J286" s="36" t="e">
        <f t="shared" si="52"/>
        <v>#DIV/0!</v>
      </c>
      <c r="K286" s="37">
        <f t="shared" si="53"/>
        <v>1717007.89</v>
      </c>
      <c r="L286" s="36">
        <f t="shared" si="54"/>
        <v>100</v>
      </c>
      <c r="M286" s="37">
        <f t="shared" si="55"/>
        <v>0</v>
      </c>
      <c r="N286" s="36">
        <f t="shared" si="56"/>
        <v>100</v>
      </c>
      <c r="O286" s="37">
        <f t="shared" si="57"/>
        <v>0</v>
      </c>
      <c r="P286" s="36">
        <f t="shared" si="58"/>
        <v>100</v>
      </c>
      <c r="Q286" s="37">
        <f t="shared" si="59"/>
        <v>0</v>
      </c>
    </row>
    <row r="287" spans="1:17" hidden="1" outlineLevel="3">
      <c r="A287" s="16" t="s">
        <v>377</v>
      </c>
      <c r="B287" s="17" t="s">
        <v>378</v>
      </c>
      <c r="C287" s="18"/>
      <c r="D287" s="18">
        <v>49598058.200000003</v>
      </c>
      <c r="E287" s="18">
        <v>59865749.439999998</v>
      </c>
      <c r="F287" s="18">
        <v>28967688.109999999</v>
      </c>
      <c r="G287" s="18">
        <v>30265224.68</v>
      </c>
      <c r="H287" s="32">
        <f t="shared" si="51"/>
        <v>7.0571053541629585</v>
      </c>
      <c r="I287" s="31"/>
      <c r="J287" s="36" t="e">
        <f t="shared" si="52"/>
        <v>#DIV/0!</v>
      </c>
      <c r="K287" s="37">
        <f t="shared" si="53"/>
        <v>30265224.68</v>
      </c>
      <c r="L287" s="36">
        <f t="shared" si="54"/>
        <v>61.020987067594511</v>
      </c>
      <c r="M287" s="37">
        <f t="shared" si="55"/>
        <v>-19332833.520000003</v>
      </c>
      <c r="N287" s="36">
        <f t="shared" si="56"/>
        <v>50.555158772935926</v>
      </c>
      <c r="O287" s="37">
        <f t="shared" si="57"/>
        <v>-29600524.759999998</v>
      </c>
      <c r="P287" s="36">
        <f t="shared" si="58"/>
        <v>104.47925483412006</v>
      </c>
      <c r="Q287" s="37">
        <f t="shared" si="59"/>
        <v>1297536.5700000003</v>
      </c>
    </row>
    <row r="288" spans="1:17" ht="25.5" hidden="1" outlineLevel="4">
      <c r="A288" s="16" t="s">
        <v>379</v>
      </c>
      <c r="B288" s="17" t="s">
        <v>380</v>
      </c>
      <c r="C288" s="18"/>
      <c r="D288" s="18">
        <v>49598058.200000003</v>
      </c>
      <c r="E288" s="18">
        <v>59865749.439999998</v>
      </c>
      <c r="F288" s="18">
        <v>28967688.109999999</v>
      </c>
      <c r="G288" s="18">
        <v>30265224.68</v>
      </c>
      <c r="H288" s="32">
        <f t="shared" si="51"/>
        <v>7.0571053541629585</v>
      </c>
      <c r="I288" s="31"/>
      <c r="J288" s="36" t="e">
        <f t="shared" si="52"/>
        <v>#DIV/0!</v>
      </c>
      <c r="K288" s="37">
        <f t="shared" si="53"/>
        <v>30265224.68</v>
      </c>
      <c r="L288" s="36">
        <f t="shared" si="54"/>
        <v>61.020987067594511</v>
      </c>
      <c r="M288" s="37">
        <f t="shared" si="55"/>
        <v>-19332833.520000003</v>
      </c>
      <c r="N288" s="36">
        <f t="shared" si="56"/>
        <v>50.555158772935926</v>
      </c>
      <c r="O288" s="37">
        <f t="shared" si="57"/>
        <v>-29600524.759999998</v>
      </c>
      <c r="P288" s="36">
        <f t="shared" si="58"/>
        <v>104.47925483412006</v>
      </c>
      <c r="Q288" s="37">
        <f t="shared" si="59"/>
        <v>1297536.5700000003</v>
      </c>
    </row>
    <row r="289" spans="1:17" ht="25.5" hidden="1" outlineLevel="7">
      <c r="A289" s="16" t="s">
        <v>379</v>
      </c>
      <c r="B289" s="17" t="s">
        <v>380</v>
      </c>
      <c r="C289" s="18"/>
      <c r="D289" s="18">
        <v>49598058.200000003</v>
      </c>
      <c r="E289" s="18">
        <v>59865749.439999998</v>
      </c>
      <c r="F289" s="18">
        <v>28967688.109999999</v>
      </c>
      <c r="G289" s="18">
        <v>30265224.68</v>
      </c>
      <c r="H289" s="32">
        <f t="shared" si="51"/>
        <v>7.0571053541629585</v>
      </c>
      <c r="I289" s="31"/>
      <c r="J289" s="36" t="e">
        <f t="shared" si="52"/>
        <v>#DIV/0!</v>
      </c>
      <c r="K289" s="37">
        <f t="shared" si="53"/>
        <v>30265224.68</v>
      </c>
      <c r="L289" s="36">
        <f t="shared" si="54"/>
        <v>61.020987067594511</v>
      </c>
      <c r="M289" s="37">
        <f t="shared" si="55"/>
        <v>-19332833.520000003</v>
      </c>
      <c r="N289" s="36">
        <f t="shared" si="56"/>
        <v>50.555158772935926</v>
      </c>
      <c r="O289" s="37">
        <f t="shared" si="57"/>
        <v>-29600524.759999998</v>
      </c>
      <c r="P289" s="36">
        <f t="shared" si="58"/>
        <v>104.47925483412006</v>
      </c>
      <c r="Q289" s="37">
        <f t="shared" si="59"/>
        <v>1297536.5700000003</v>
      </c>
    </row>
    <row r="290" spans="1:17" ht="25.5" outlineLevel="2" collapsed="1">
      <c r="A290" s="16" t="s">
        <v>381</v>
      </c>
      <c r="B290" s="17" t="s">
        <v>382</v>
      </c>
      <c r="C290" s="18">
        <v>124086365</v>
      </c>
      <c r="D290" s="18">
        <v>168845803.03999999</v>
      </c>
      <c r="E290" s="18">
        <v>189720003.03999999</v>
      </c>
      <c r="F290" s="18">
        <v>135991137.03</v>
      </c>
      <c r="G290" s="18">
        <v>135991137.03</v>
      </c>
      <c r="H290" s="32">
        <f t="shared" si="51"/>
        <v>31.709785451793365</v>
      </c>
      <c r="I290" s="31" t="s">
        <v>472</v>
      </c>
      <c r="J290" s="36">
        <f t="shared" si="52"/>
        <v>109.5939405026491</v>
      </c>
      <c r="K290" s="37">
        <f t="shared" si="53"/>
        <v>11904772.030000001</v>
      </c>
      <c r="L290" s="36">
        <f t="shared" si="54"/>
        <v>80.54161523800704</v>
      </c>
      <c r="M290" s="37">
        <f t="shared" si="55"/>
        <v>-32854666.00999999</v>
      </c>
      <c r="N290" s="36">
        <f t="shared" si="56"/>
        <v>71.679915059524873</v>
      </c>
      <c r="O290" s="37">
        <f t="shared" si="57"/>
        <v>-53728866.00999999</v>
      </c>
      <c r="P290" s="36">
        <f t="shared" si="58"/>
        <v>100</v>
      </c>
      <c r="Q290" s="37">
        <f t="shared" si="59"/>
        <v>0</v>
      </c>
    </row>
    <row r="291" spans="1:17" ht="38.25" hidden="1" outlineLevel="3">
      <c r="A291" s="16" t="s">
        <v>383</v>
      </c>
      <c r="B291" s="17" t="s">
        <v>384</v>
      </c>
      <c r="C291" s="18"/>
      <c r="D291" s="18">
        <v>158108600</v>
      </c>
      <c r="E291" s="18">
        <v>178893000</v>
      </c>
      <c r="F291" s="18">
        <v>125658906</v>
      </c>
      <c r="G291" s="18">
        <v>125658906</v>
      </c>
      <c r="H291" s="32">
        <f t="shared" si="51"/>
        <v>29.300563524871869</v>
      </c>
      <c r="I291" s="31"/>
      <c r="J291" s="36" t="e">
        <f t="shared" si="52"/>
        <v>#DIV/0!</v>
      </c>
      <c r="K291" s="37">
        <f t="shared" si="53"/>
        <v>125658906</v>
      </c>
      <c r="L291" s="36">
        <f t="shared" si="54"/>
        <v>79.476325765960866</v>
      </c>
      <c r="M291" s="37">
        <f t="shared" si="55"/>
        <v>-32449694</v>
      </c>
      <c r="N291" s="36">
        <f t="shared" si="56"/>
        <v>70.24249467558819</v>
      </c>
      <c r="O291" s="37">
        <f t="shared" si="57"/>
        <v>-53234094</v>
      </c>
      <c r="P291" s="36">
        <f t="shared" si="58"/>
        <v>100</v>
      </c>
      <c r="Q291" s="37">
        <f t="shared" si="59"/>
        <v>0</v>
      </c>
    </row>
    <row r="292" spans="1:17" ht="38.25" hidden="1" outlineLevel="4">
      <c r="A292" s="16" t="s">
        <v>385</v>
      </c>
      <c r="B292" s="17" t="s">
        <v>386</v>
      </c>
      <c r="C292" s="18"/>
      <c r="D292" s="18">
        <v>158108600</v>
      </c>
      <c r="E292" s="18">
        <v>178893000</v>
      </c>
      <c r="F292" s="18">
        <v>125658906</v>
      </c>
      <c r="G292" s="18">
        <v>125658906</v>
      </c>
      <c r="H292" s="32">
        <f t="shared" si="51"/>
        <v>29.300563524871869</v>
      </c>
      <c r="I292" s="31"/>
      <c r="J292" s="36" t="e">
        <f t="shared" si="52"/>
        <v>#DIV/0!</v>
      </c>
      <c r="K292" s="37">
        <f t="shared" si="53"/>
        <v>125658906</v>
      </c>
      <c r="L292" s="36">
        <f t="shared" si="54"/>
        <v>79.476325765960866</v>
      </c>
      <c r="M292" s="37">
        <f t="shared" si="55"/>
        <v>-32449694</v>
      </c>
      <c r="N292" s="36">
        <f t="shared" si="56"/>
        <v>70.24249467558819</v>
      </c>
      <c r="O292" s="37">
        <f t="shared" si="57"/>
        <v>-53234094</v>
      </c>
      <c r="P292" s="36">
        <f t="shared" si="58"/>
        <v>100</v>
      </c>
      <c r="Q292" s="37">
        <f t="shared" si="59"/>
        <v>0</v>
      </c>
    </row>
    <row r="293" spans="1:17" ht="38.25" hidden="1" outlineLevel="7">
      <c r="A293" s="16" t="s">
        <v>385</v>
      </c>
      <c r="B293" s="17" t="s">
        <v>386</v>
      </c>
      <c r="C293" s="18"/>
      <c r="D293" s="18">
        <v>158108600</v>
      </c>
      <c r="E293" s="18">
        <v>178893000</v>
      </c>
      <c r="F293" s="18">
        <v>125658906</v>
      </c>
      <c r="G293" s="18">
        <v>125658906</v>
      </c>
      <c r="H293" s="32">
        <f t="shared" si="51"/>
        <v>29.300563524871869</v>
      </c>
      <c r="I293" s="31"/>
      <c r="J293" s="36" t="e">
        <f t="shared" si="52"/>
        <v>#DIV/0!</v>
      </c>
      <c r="K293" s="37">
        <f t="shared" si="53"/>
        <v>125658906</v>
      </c>
      <c r="L293" s="36">
        <f t="shared" si="54"/>
        <v>79.476325765960866</v>
      </c>
      <c r="M293" s="37">
        <f t="shared" si="55"/>
        <v>-32449694</v>
      </c>
      <c r="N293" s="36">
        <f t="shared" si="56"/>
        <v>70.24249467558819</v>
      </c>
      <c r="O293" s="37">
        <f t="shared" si="57"/>
        <v>-53234094</v>
      </c>
      <c r="P293" s="36">
        <f t="shared" si="58"/>
        <v>100</v>
      </c>
      <c r="Q293" s="37">
        <f t="shared" si="59"/>
        <v>0</v>
      </c>
    </row>
    <row r="294" spans="1:17" ht="76.5" hidden="1" outlineLevel="3">
      <c r="A294" s="16" t="s">
        <v>387</v>
      </c>
      <c r="B294" s="17" t="s">
        <v>388</v>
      </c>
      <c r="C294" s="18"/>
      <c r="D294" s="18">
        <v>9344115</v>
      </c>
      <c r="E294" s="18">
        <v>9344115</v>
      </c>
      <c r="F294" s="18">
        <v>9344115</v>
      </c>
      <c r="G294" s="18">
        <v>9344115</v>
      </c>
      <c r="H294" s="32">
        <f t="shared" si="51"/>
        <v>2.1788175932488869</v>
      </c>
      <c r="I294" s="31"/>
      <c r="J294" s="36" t="e">
        <f t="shared" si="52"/>
        <v>#DIV/0!</v>
      </c>
      <c r="K294" s="37">
        <f t="shared" si="53"/>
        <v>9344115</v>
      </c>
      <c r="L294" s="36">
        <f t="shared" si="54"/>
        <v>100</v>
      </c>
      <c r="M294" s="37">
        <f t="shared" si="55"/>
        <v>0</v>
      </c>
      <c r="N294" s="36">
        <f t="shared" si="56"/>
        <v>100</v>
      </c>
      <c r="O294" s="37">
        <f t="shared" si="57"/>
        <v>0</v>
      </c>
      <c r="P294" s="36">
        <f t="shared" si="58"/>
        <v>100</v>
      </c>
      <c r="Q294" s="37">
        <f t="shared" si="59"/>
        <v>0</v>
      </c>
    </row>
    <row r="295" spans="1:17" ht="63.75" hidden="1" outlineLevel="4">
      <c r="A295" s="16" t="s">
        <v>389</v>
      </c>
      <c r="B295" s="17" t="s">
        <v>390</v>
      </c>
      <c r="C295" s="18"/>
      <c r="D295" s="18">
        <v>9344115</v>
      </c>
      <c r="E295" s="18">
        <v>9344115</v>
      </c>
      <c r="F295" s="18">
        <v>9344115</v>
      </c>
      <c r="G295" s="18">
        <v>9344115</v>
      </c>
      <c r="H295" s="32">
        <f t="shared" si="51"/>
        <v>2.1788175932488869</v>
      </c>
      <c r="I295" s="31"/>
      <c r="J295" s="36" t="e">
        <f t="shared" si="52"/>
        <v>#DIV/0!</v>
      </c>
      <c r="K295" s="37">
        <f t="shared" si="53"/>
        <v>9344115</v>
      </c>
      <c r="L295" s="36">
        <f t="shared" si="54"/>
        <v>100</v>
      </c>
      <c r="M295" s="37">
        <f t="shared" si="55"/>
        <v>0</v>
      </c>
      <c r="N295" s="36">
        <f t="shared" si="56"/>
        <v>100</v>
      </c>
      <c r="O295" s="37">
        <f t="shared" si="57"/>
        <v>0</v>
      </c>
      <c r="P295" s="36">
        <f t="shared" si="58"/>
        <v>100</v>
      </c>
      <c r="Q295" s="37">
        <f t="shared" si="59"/>
        <v>0</v>
      </c>
    </row>
    <row r="296" spans="1:17" ht="63.75" hidden="1" outlineLevel="7">
      <c r="A296" s="16" t="s">
        <v>389</v>
      </c>
      <c r="B296" s="17" t="s">
        <v>390</v>
      </c>
      <c r="C296" s="18"/>
      <c r="D296" s="18">
        <v>9344115</v>
      </c>
      <c r="E296" s="18">
        <v>9344115</v>
      </c>
      <c r="F296" s="18">
        <v>9344115</v>
      </c>
      <c r="G296" s="18">
        <v>9344115</v>
      </c>
      <c r="H296" s="32">
        <f t="shared" si="51"/>
        <v>2.1788175932488869</v>
      </c>
      <c r="I296" s="31"/>
      <c r="J296" s="36" t="e">
        <f t="shared" si="52"/>
        <v>#DIV/0!</v>
      </c>
      <c r="K296" s="37">
        <f t="shared" si="53"/>
        <v>9344115</v>
      </c>
      <c r="L296" s="36">
        <f t="shared" si="54"/>
        <v>100</v>
      </c>
      <c r="M296" s="37">
        <f t="shared" si="55"/>
        <v>0</v>
      </c>
      <c r="N296" s="36">
        <f t="shared" si="56"/>
        <v>100</v>
      </c>
      <c r="O296" s="37">
        <f t="shared" si="57"/>
        <v>0</v>
      </c>
      <c r="P296" s="36">
        <f t="shared" si="58"/>
        <v>100</v>
      </c>
      <c r="Q296" s="37">
        <f t="shared" si="59"/>
        <v>0</v>
      </c>
    </row>
    <row r="297" spans="1:17" ht="51" hidden="1" outlineLevel="3">
      <c r="A297" s="16" t="s">
        <v>391</v>
      </c>
      <c r="B297" s="17" t="s">
        <v>392</v>
      </c>
      <c r="C297" s="18"/>
      <c r="D297" s="18">
        <v>555900</v>
      </c>
      <c r="E297" s="18">
        <v>645700</v>
      </c>
      <c r="F297" s="18">
        <v>385300</v>
      </c>
      <c r="G297" s="18">
        <v>385300</v>
      </c>
      <c r="H297" s="32">
        <f t="shared" si="51"/>
        <v>8.9842475042183886E-2</v>
      </c>
      <c r="I297" s="31"/>
      <c r="J297" s="36" t="e">
        <f t="shared" si="52"/>
        <v>#DIV/0!</v>
      </c>
      <c r="K297" s="37">
        <f t="shared" si="53"/>
        <v>385300</v>
      </c>
      <c r="L297" s="36">
        <f t="shared" si="54"/>
        <v>69.31102716315884</v>
      </c>
      <c r="M297" s="37">
        <f t="shared" si="55"/>
        <v>-170600</v>
      </c>
      <c r="N297" s="36">
        <f t="shared" si="56"/>
        <v>59.671674152083007</v>
      </c>
      <c r="O297" s="37">
        <f t="shared" si="57"/>
        <v>-260400</v>
      </c>
      <c r="P297" s="36">
        <f t="shared" si="58"/>
        <v>100</v>
      </c>
      <c r="Q297" s="37">
        <f t="shared" si="59"/>
        <v>0</v>
      </c>
    </row>
    <row r="298" spans="1:17" ht="63.75" hidden="1" outlineLevel="4">
      <c r="A298" s="16" t="s">
        <v>393</v>
      </c>
      <c r="B298" s="17" t="s">
        <v>394</v>
      </c>
      <c r="C298" s="18"/>
      <c r="D298" s="18">
        <v>555900</v>
      </c>
      <c r="E298" s="18">
        <v>645700</v>
      </c>
      <c r="F298" s="18">
        <v>385300</v>
      </c>
      <c r="G298" s="18">
        <v>385300</v>
      </c>
      <c r="H298" s="32">
        <f t="shared" si="51"/>
        <v>8.9842475042183886E-2</v>
      </c>
      <c r="I298" s="31"/>
      <c r="J298" s="36" t="e">
        <f t="shared" si="52"/>
        <v>#DIV/0!</v>
      </c>
      <c r="K298" s="37">
        <f t="shared" si="53"/>
        <v>385300</v>
      </c>
      <c r="L298" s="36">
        <f t="shared" si="54"/>
        <v>69.31102716315884</v>
      </c>
      <c r="M298" s="37">
        <f t="shared" si="55"/>
        <v>-170600</v>
      </c>
      <c r="N298" s="36">
        <f t="shared" si="56"/>
        <v>59.671674152083007</v>
      </c>
      <c r="O298" s="37">
        <f t="shared" si="57"/>
        <v>-260400</v>
      </c>
      <c r="P298" s="36">
        <f t="shared" si="58"/>
        <v>100</v>
      </c>
      <c r="Q298" s="37">
        <f t="shared" si="59"/>
        <v>0</v>
      </c>
    </row>
    <row r="299" spans="1:17" ht="63.75" hidden="1" outlineLevel="7">
      <c r="A299" s="16" t="s">
        <v>393</v>
      </c>
      <c r="B299" s="17" t="s">
        <v>394</v>
      </c>
      <c r="C299" s="18"/>
      <c r="D299" s="18">
        <v>555900</v>
      </c>
      <c r="E299" s="18">
        <v>645700</v>
      </c>
      <c r="F299" s="18">
        <v>385300</v>
      </c>
      <c r="G299" s="18">
        <v>385300</v>
      </c>
      <c r="H299" s="32">
        <f t="shared" si="51"/>
        <v>8.9842475042183886E-2</v>
      </c>
      <c r="I299" s="31"/>
      <c r="J299" s="36" t="e">
        <f t="shared" si="52"/>
        <v>#DIV/0!</v>
      </c>
      <c r="K299" s="37">
        <f t="shared" si="53"/>
        <v>385300</v>
      </c>
      <c r="L299" s="36">
        <f t="shared" si="54"/>
        <v>69.31102716315884</v>
      </c>
      <c r="M299" s="37">
        <f t="shared" si="55"/>
        <v>-170600</v>
      </c>
      <c r="N299" s="36">
        <f t="shared" si="56"/>
        <v>59.671674152083007</v>
      </c>
      <c r="O299" s="37">
        <f t="shared" si="57"/>
        <v>-260400</v>
      </c>
      <c r="P299" s="36">
        <f t="shared" si="58"/>
        <v>100</v>
      </c>
      <c r="Q299" s="37">
        <f t="shared" si="59"/>
        <v>0</v>
      </c>
    </row>
    <row r="300" spans="1:17" ht="63.75" hidden="1" outlineLevel="3">
      <c r="A300" s="16" t="s">
        <v>395</v>
      </c>
      <c r="B300" s="17" t="s">
        <v>396</v>
      </c>
      <c r="C300" s="18"/>
      <c r="D300" s="18">
        <v>2100</v>
      </c>
      <c r="E300" s="18">
        <v>2100</v>
      </c>
      <c r="F300" s="18">
        <v>2100</v>
      </c>
      <c r="G300" s="18">
        <v>2100</v>
      </c>
      <c r="H300" s="32">
        <f t="shared" si="51"/>
        <v>4.8966830414893896E-4</v>
      </c>
      <c r="I300" s="31"/>
      <c r="J300" s="36" t="e">
        <f t="shared" si="52"/>
        <v>#DIV/0!</v>
      </c>
      <c r="K300" s="37">
        <f t="shared" si="53"/>
        <v>2100</v>
      </c>
      <c r="L300" s="36">
        <f t="shared" si="54"/>
        <v>100</v>
      </c>
      <c r="M300" s="37">
        <f t="shared" si="55"/>
        <v>0</v>
      </c>
      <c r="N300" s="36">
        <f t="shared" si="56"/>
        <v>100</v>
      </c>
      <c r="O300" s="37">
        <f t="shared" si="57"/>
        <v>0</v>
      </c>
      <c r="P300" s="36">
        <f t="shared" si="58"/>
        <v>100</v>
      </c>
      <c r="Q300" s="37">
        <f t="shared" si="59"/>
        <v>0</v>
      </c>
    </row>
    <row r="301" spans="1:17" ht="63.75" hidden="1" outlineLevel="4">
      <c r="A301" s="16" t="s">
        <v>397</v>
      </c>
      <c r="B301" s="17" t="s">
        <v>398</v>
      </c>
      <c r="C301" s="18"/>
      <c r="D301" s="18">
        <v>2100</v>
      </c>
      <c r="E301" s="18">
        <v>2100</v>
      </c>
      <c r="F301" s="18">
        <v>2100</v>
      </c>
      <c r="G301" s="18">
        <v>2100</v>
      </c>
      <c r="H301" s="32">
        <f t="shared" si="51"/>
        <v>4.8966830414893896E-4</v>
      </c>
      <c r="I301" s="31"/>
      <c r="J301" s="36" t="e">
        <f t="shared" si="52"/>
        <v>#DIV/0!</v>
      </c>
      <c r="K301" s="37">
        <f t="shared" si="53"/>
        <v>2100</v>
      </c>
      <c r="L301" s="36">
        <f t="shared" si="54"/>
        <v>100</v>
      </c>
      <c r="M301" s="37">
        <f t="shared" si="55"/>
        <v>0</v>
      </c>
      <c r="N301" s="36">
        <f t="shared" si="56"/>
        <v>100</v>
      </c>
      <c r="O301" s="37">
        <f t="shared" si="57"/>
        <v>0</v>
      </c>
      <c r="P301" s="36">
        <f t="shared" si="58"/>
        <v>100</v>
      </c>
      <c r="Q301" s="37">
        <f t="shared" si="59"/>
        <v>0</v>
      </c>
    </row>
    <row r="302" spans="1:17" ht="63.75" hidden="1" outlineLevel="7">
      <c r="A302" s="16" t="s">
        <v>397</v>
      </c>
      <c r="B302" s="17" t="s">
        <v>398</v>
      </c>
      <c r="C302" s="18"/>
      <c r="D302" s="18">
        <v>2100</v>
      </c>
      <c r="E302" s="18">
        <v>2100</v>
      </c>
      <c r="F302" s="18">
        <v>2100</v>
      </c>
      <c r="G302" s="18">
        <v>2100</v>
      </c>
      <c r="H302" s="32">
        <f t="shared" si="51"/>
        <v>4.8966830414893896E-4</v>
      </c>
      <c r="I302" s="31"/>
      <c r="J302" s="36" t="e">
        <f t="shared" si="52"/>
        <v>#DIV/0!</v>
      </c>
      <c r="K302" s="37">
        <f t="shared" si="53"/>
        <v>2100</v>
      </c>
      <c r="L302" s="36">
        <f t="shared" si="54"/>
        <v>100</v>
      </c>
      <c r="M302" s="37">
        <f t="shared" si="55"/>
        <v>0</v>
      </c>
      <c r="N302" s="36">
        <f t="shared" si="56"/>
        <v>100</v>
      </c>
      <c r="O302" s="37">
        <f t="shared" si="57"/>
        <v>0</v>
      </c>
      <c r="P302" s="36">
        <f t="shared" si="58"/>
        <v>100</v>
      </c>
      <c r="Q302" s="37">
        <f t="shared" si="59"/>
        <v>0</v>
      </c>
    </row>
    <row r="303" spans="1:17" ht="25.5" hidden="1" outlineLevel="3">
      <c r="A303" s="16" t="s">
        <v>399</v>
      </c>
      <c r="B303" s="17" t="s">
        <v>400</v>
      </c>
      <c r="C303" s="18"/>
      <c r="D303" s="18">
        <v>707600</v>
      </c>
      <c r="E303" s="18">
        <v>707600</v>
      </c>
      <c r="F303" s="18">
        <v>505100</v>
      </c>
      <c r="G303" s="18">
        <v>505100</v>
      </c>
      <c r="H303" s="32">
        <f t="shared" si="51"/>
        <v>0.11777688591696621</v>
      </c>
      <c r="I303" s="31"/>
      <c r="J303" s="36" t="e">
        <f t="shared" si="52"/>
        <v>#DIV/0!</v>
      </c>
      <c r="K303" s="37">
        <f t="shared" si="53"/>
        <v>505100</v>
      </c>
      <c r="L303" s="36">
        <f t="shared" si="54"/>
        <v>71.38213680045223</v>
      </c>
      <c r="M303" s="37">
        <f t="shared" si="55"/>
        <v>-202500</v>
      </c>
      <c r="N303" s="36">
        <f t="shared" si="56"/>
        <v>71.38213680045223</v>
      </c>
      <c r="O303" s="37">
        <f t="shared" si="57"/>
        <v>-202500</v>
      </c>
      <c r="P303" s="36">
        <f t="shared" si="58"/>
        <v>100</v>
      </c>
      <c r="Q303" s="37">
        <f t="shared" si="59"/>
        <v>0</v>
      </c>
    </row>
    <row r="304" spans="1:17" ht="38.25" hidden="1" outlineLevel="4">
      <c r="A304" s="16" t="s">
        <v>401</v>
      </c>
      <c r="B304" s="17" t="s">
        <v>402</v>
      </c>
      <c r="C304" s="18"/>
      <c r="D304" s="18">
        <v>707600</v>
      </c>
      <c r="E304" s="18">
        <v>707600</v>
      </c>
      <c r="F304" s="18">
        <v>505100</v>
      </c>
      <c r="G304" s="18">
        <v>505100</v>
      </c>
      <c r="H304" s="32">
        <f t="shared" si="51"/>
        <v>0.11777688591696621</v>
      </c>
      <c r="I304" s="31"/>
      <c r="J304" s="36" t="e">
        <f t="shared" si="52"/>
        <v>#DIV/0!</v>
      </c>
      <c r="K304" s="37">
        <f t="shared" si="53"/>
        <v>505100</v>
      </c>
      <c r="L304" s="36">
        <f t="shared" si="54"/>
        <v>71.38213680045223</v>
      </c>
      <c r="M304" s="37">
        <f t="shared" si="55"/>
        <v>-202500</v>
      </c>
      <c r="N304" s="36">
        <f t="shared" si="56"/>
        <v>71.38213680045223</v>
      </c>
      <c r="O304" s="37">
        <f t="shared" si="57"/>
        <v>-202500</v>
      </c>
      <c r="P304" s="36">
        <f t="shared" si="58"/>
        <v>100</v>
      </c>
      <c r="Q304" s="37">
        <f t="shared" si="59"/>
        <v>0</v>
      </c>
    </row>
    <row r="305" spans="1:17" ht="38.25" hidden="1" outlineLevel="7">
      <c r="A305" s="16" t="s">
        <v>401</v>
      </c>
      <c r="B305" s="17" t="s">
        <v>402</v>
      </c>
      <c r="C305" s="18"/>
      <c r="D305" s="18">
        <v>707600</v>
      </c>
      <c r="E305" s="18">
        <v>707600</v>
      </c>
      <c r="F305" s="18">
        <v>505100</v>
      </c>
      <c r="G305" s="18">
        <v>505100</v>
      </c>
      <c r="H305" s="32">
        <f t="shared" si="51"/>
        <v>0.11777688591696621</v>
      </c>
      <c r="I305" s="31"/>
      <c r="J305" s="36" t="e">
        <f t="shared" si="52"/>
        <v>#DIV/0!</v>
      </c>
      <c r="K305" s="37">
        <f t="shared" si="53"/>
        <v>505100</v>
      </c>
      <c r="L305" s="36">
        <f t="shared" si="54"/>
        <v>71.38213680045223</v>
      </c>
      <c r="M305" s="37">
        <f t="shared" si="55"/>
        <v>-202500</v>
      </c>
      <c r="N305" s="36">
        <f t="shared" si="56"/>
        <v>71.38213680045223</v>
      </c>
      <c r="O305" s="37">
        <f t="shared" si="57"/>
        <v>-202500</v>
      </c>
      <c r="P305" s="36">
        <f t="shared" si="58"/>
        <v>100</v>
      </c>
      <c r="Q305" s="37">
        <f t="shared" si="59"/>
        <v>0</v>
      </c>
    </row>
    <row r="306" spans="1:17" hidden="1" outlineLevel="3">
      <c r="A306" s="16" t="s">
        <v>403</v>
      </c>
      <c r="B306" s="17" t="s">
        <v>404</v>
      </c>
      <c r="C306" s="18"/>
      <c r="D306" s="18">
        <v>127488.04</v>
      </c>
      <c r="E306" s="18">
        <v>127488.04</v>
      </c>
      <c r="F306" s="18">
        <v>95616.03</v>
      </c>
      <c r="G306" s="18">
        <v>95616.03</v>
      </c>
      <c r="H306" s="32">
        <f t="shared" si="51"/>
        <v>2.2295304409311458E-2</v>
      </c>
      <c r="I306" s="31"/>
      <c r="J306" s="36" t="e">
        <f t="shared" si="52"/>
        <v>#DIV/0!</v>
      </c>
      <c r="K306" s="37">
        <f t="shared" si="53"/>
        <v>95616.03</v>
      </c>
      <c r="L306" s="36">
        <f t="shared" si="54"/>
        <v>75</v>
      </c>
      <c r="M306" s="37">
        <f t="shared" si="55"/>
        <v>-31872.009999999995</v>
      </c>
      <c r="N306" s="36">
        <f t="shared" si="56"/>
        <v>75</v>
      </c>
      <c r="O306" s="37">
        <f t="shared" si="57"/>
        <v>-31872.009999999995</v>
      </c>
      <c r="P306" s="36">
        <f t="shared" si="58"/>
        <v>100</v>
      </c>
      <c r="Q306" s="37">
        <f t="shared" si="59"/>
        <v>0</v>
      </c>
    </row>
    <row r="307" spans="1:17" ht="25.5" hidden="1" outlineLevel="4">
      <c r="A307" s="16" t="s">
        <v>405</v>
      </c>
      <c r="B307" s="17" t="s">
        <v>406</v>
      </c>
      <c r="C307" s="18"/>
      <c r="D307" s="18">
        <v>127488.04</v>
      </c>
      <c r="E307" s="18">
        <v>127488.04</v>
      </c>
      <c r="F307" s="18">
        <v>95616.03</v>
      </c>
      <c r="G307" s="18">
        <v>95616.03</v>
      </c>
      <c r="H307" s="32">
        <f t="shared" si="51"/>
        <v>2.2295304409311458E-2</v>
      </c>
      <c r="I307" s="31"/>
      <c r="J307" s="36" t="e">
        <f t="shared" si="52"/>
        <v>#DIV/0!</v>
      </c>
      <c r="K307" s="37">
        <f t="shared" si="53"/>
        <v>95616.03</v>
      </c>
      <c r="L307" s="36">
        <f t="shared" si="54"/>
        <v>75</v>
      </c>
      <c r="M307" s="37">
        <f t="shared" si="55"/>
        <v>-31872.009999999995</v>
      </c>
      <c r="N307" s="36">
        <f t="shared" si="56"/>
        <v>75</v>
      </c>
      <c r="O307" s="37">
        <f t="shared" si="57"/>
        <v>-31872.009999999995</v>
      </c>
      <c r="P307" s="36">
        <f t="shared" si="58"/>
        <v>100</v>
      </c>
      <c r="Q307" s="37">
        <f t="shared" si="59"/>
        <v>0</v>
      </c>
    </row>
    <row r="308" spans="1:17" ht="25.5" hidden="1" outlineLevel="7">
      <c r="A308" s="16" t="s">
        <v>405</v>
      </c>
      <c r="B308" s="17" t="s">
        <v>406</v>
      </c>
      <c r="C308" s="18"/>
      <c r="D308" s="18">
        <v>127488.04</v>
      </c>
      <c r="E308" s="18">
        <v>127488.04</v>
      </c>
      <c r="F308" s="18">
        <v>95616.03</v>
      </c>
      <c r="G308" s="18">
        <v>95616.03</v>
      </c>
      <c r="H308" s="32">
        <f t="shared" si="51"/>
        <v>2.2295304409311458E-2</v>
      </c>
      <c r="I308" s="31"/>
      <c r="J308" s="36" t="e">
        <f t="shared" si="52"/>
        <v>#DIV/0!</v>
      </c>
      <c r="K308" s="37">
        <f t="shared" si="53"/>
        <v>95616.03</v>
      </c>
      <c r="L308" s="36">
        <f t="shared" si="54"/>
        <v>75</v>
      </c>
      <c r="M308" s="37">
        <f t="shared" si="55"/>
        <v>-31872.009999999995</v>
      </c>
      <c r="N308" s="36">
        <f t="shared" si="56"/>
        <v>75</v>
      </c>
      <c r="O308" s="37">
        <f t="shared" si="57"/>
        <v>-31872.009999999995</v>
      </c>
      <c r="P308" s="36">
        <f t="shared" si="58"/>
        <v>100</v>
      </c>
      <c r="Q308" s="37">
        <f t="shared" si="59"/>
        <v>0</v>
      </c>
    </row>
    <row r="309" spans="1:17" outlineLevel="2" collapsed="1">
      <c r="A309" s="16" t="s">
        <v>407</v>
      </c>
      <c r="B309" s="17" t="s">
        <v>408</v>
      </c>
      <c r="C309" s="18">
        <v>11262591.470000001</v>
      </c>
      <c r="D309" s="18">
        <v>16782591.600000001</v>
      </c>
      <c r="E309" s="18">
        <v>28304807.82</v>
      </c>
      <c r="F309" s="18">
        <v>17769348.02</v>
      </c>
      <c r="G309" s="18">
        <v>17769348.02</v>
      </c>
      <c r="H309" s="32">
        <f t="shared" si="51"/>
        <v>4.1433745289455741</v>
      </c>
      <c r="I309" s="31" t="s">
        <v>472</v>
      </c>
      <c r="J309" s="36">
        <f t="shared" si="52"/>
        <v>157.77317385019202</v>
      </c>
      <c r="K309" s="37">
        <f t="shared" si="53"/>
        <v>6506756.5499999989</v>
      </c>
      <c r="L309" s="36">
        <f t="shared" si="54"/>
        <v>105.87964268879664</v>
      </c>
      <c r="M309" s="37">
        <f t="shared" si="55"/>
        <v>986756.41999999806</v>
      </c>
      <c r="N309" s="36">
        <f t="shared" si="56"/>
        <v>62.778550319088509</v>
      </c>
      <c r="O309" s="37">
        <f t="shared" si="57"/>
        <v>-10535459.800000001</v>
      </c>
      <c r="P309" s="36">
        <f t="shared" si="58"/>
        <v>100</v>
      </c>
      <c r="Q309" s="37">
        <f t="shared" si="59"/>
        <v>0</v>
      </c>
    </row>
    <row r="310" spans="1:17" ht="178.5" hidden="1" outlineLevel="3">
      <c r="A310" s="16" t="s">
        <v>409</v>
      </c>
      <c r="B310" s="19" t="s">
        <v>410</v>
      </c>
      <c r="C310" s="18"/>
      <c r="D310" s="18">
        <v>0</v>
      </c>
      <c r="E310" s="18">
        <v>29900</v>
      </c>
      <c r="F310" s="18">
        <v>7490</v>
      </c>
      <c r="G310" s="18">
        <v>7490</v>
      </c>
      <c r="H310" s="32">
        <f t="shared" si="51"/>
        <v>1.7464836181312153E-3</v>
      </c>
      <c r="I310" s="31"/>
      <c r="J310" s="36" t="e">
        <f t="shared" si="52"/>
        <v>#DIV/0!</v>
      </c>
      <c r="K310" s="37">
        <f t="shared" si="53"/>
        <v>7490</v>
      </c>
      <c r="L310" s="36" t="e">
        <f t="shared" si="54"/>
        <v>#DIV/0!</v>
      </c>
      <c r="M310" s="37">
        <f t="shared" si="55"/>
        <v>7490</v>
      </c>
      <c r="N310" s="36">
        <f t="shared" si="56"/>
        <v>25.050167224080266</v>
      </c>
      <c r="O310" s="37">
        <f t="shared" si="57"/>
        <v>-22410</v>
      </c>
      <c r="P310" s="36">
        <f t="shared" si="58"/>
        <v>100</v>
      </c>
      <c r="Q310" s="37">
        <f t="shared" si="59"/>
        <v>0</v>
      </c>
    </row>
    <row r="311" spans="1:17" ht="178.5" hidden="1" outlineLevel="4">
      <c r="A311" s="16" t="s">
        <v>411</v>
      </c>
      <c r="B311" s="19" t="s">
        <v>412</v>
      </c>
      <c r="C311" s="18"/>
      <c r="D311" s="18">
        <v>0</v>
      </c>
      <c r="E311" s="18">
        <v>29900</v>
      </c>
      <c r="F311" s="18">
        <v>7490</v>
      </c>
      <c r="G311" s="18">
        <v>7490</v>
      </c>
      <c r="H311" s="32">
        <f t="shared" si="51"/>
        <v>1.7464836181312153E-3</v>
      </c>
      <c r="I311" s="31"/>
      <c r="J311" s="36" t="e">
        <f t="shared" si="52"/>
        <v>#DIV/0!</v>
      </c>
      <c r="K311" s="37">
        <f t="shared" si="53"/>
        <v>7490</v>
      </c>
      <c r="L311" s="36" t="e">
        <f t="shared" si="54"/>
        <v>#DIV/0!</v>
      </c>
      <c r="M311" s="37">
        <f t="shared" si="55"/>
        <v>7490</v>
      </c>
      <c r="N311" s="36">
        <f t="shared" si="56"/>
        <v>25.050167224080266</v>
      </c>
      <c r="O311" s="37">
        <f t="shared" si="57"/>
        <v>-22410</v>
      </c>
      <c r="P311" s="36">
        <f t="shared" si="58"/>
        <v>100</v>
      </c>
      <c r="Q311" s="37">
        <f t="shared" si="59"/>
        <v>0</v>
      </c>
    </row>
    <row r="312" spans="1:17" ht="178.5" hidden="1" outlineLevel="7">
      <c r="A312" s="16" t="s">
        <v>411</v>
      </c>
      <c r="B312" s="19" t="s">
        <v>412</v>
      </c>
      <c r="C312" s="18"/>
      <c r="D312" s="18">
        <v>0</v>
      </c>
      <c r="E312" s="18">
        <v>29900</v>
      </c>
      <c r="F312" s="18">
        <v>7490</v>
      </c>
      <c r="G312" s="18">
        <v>7490</v>
      </c>
      <c r="H312" s="32">
        <f t="shared" si="51"/>
        <v>1.7464836181312153E-3</v>
      </c>
      <c r="I312" s="31"/>
      <c r="J312" s="36" t="e">
        <f t="shared" si="52"/>
        <v>#DIV/0!</v>
      </c>
      <c r="K312" s="37">
        <f t="shared" si="53"/>
        <v>7490</v>
      </c>
      <c r="L312" s="36" t="e">
        <f t="shared" si="54"/>
        <v>#DIV/0!</v>
      </c>
      <c r="M312" s="37">
        <f t="shared" si="55"/>
        <v>7490</v>
      </c>
      <c r="N312" s="36">
        <f t="shared" si="56"/>
        <v>25.050167224080266</v>
      </c>
      <c r="O312" s="37">
        <f t="shared" si="57"/>
        <v>-22410</v>
      </c>
      <c r="P312" s="36">
        <f t="shared" si="58"/>
        <v>100</v>
      </c>
      <c r="Q312" s="37">
        <f t="shared" si="59"/>
        <v>0</v>
      </c>
    </row>
    <row r="313" spans="1:17" ht="76.5" hidden="1" outlineLevel="3">
      <c r="A313" s="16" t="s">
        <v>413</v>
      </c>
      <c r="B313" s="17" t="s">
        <v>414</v>
      </c>
      <c r="C313" s="18"/>
      <c r="D313" s="18">
        <v>114991.6</v>
      </c>
      <c r="E313" s="18">
        <v>114991.6</v>
      </c>
      <c r="F313" s="18">
        <v>88195.66</v>
      </c>
      <c r="G313" s="18">
        <v>88195.66</v>
      </c>
      <c r="H313" s="32">
        <f t="shared" si="51"/>
        <v>2.0565056793093527E-2</v>
      </c>
      <c r="I313" s="31"/>
      <c r="J313" s="36" t="e">
        <f t="shared" si="52"/>
        <v>#DIV/0!</v>
      </c>
      <c r="K313" s="37">
        <f t="shared" si="53"/>
        <v>88195.66</v>
      </c>
      <c r="L313" s="36">
        <f t="shared" si="54"/>
        <v>76.697480511619972</v>
      </c>
      <c r="M313" s="37">
        <f t="shared" si="55"/>
        <v>-26795.940000000002</v>
      </c>
      <c r="N313" s="36">
        <f t="shared" si="56"/>
        <v>76.697480511619972</v>
      </c>
      <c r="O313" s="37">
        <f t="shared" si="57"/>
        <v>-26795.940000000002</v>
      </c>
      <c r="P313" s="36">
        <f t="shared" si="58"/>
        <v>100</v>
      </c>
      <c r="Q313" s="37">
        <f t="shared" si="59"/>
        <v>0</v>
      </c>
    </row>
    <row r="314" spans="1:17" ht="89.25" hidden="1" outlineLevel="4">
      <c r="A314" s="16" t="s">
        <v>415</v>
      </c>
      <c r="B314" s="17" t="s">
        <v>416</v>
      </c>
      <c r="C314" s="18"/>
      <c r="D314" s="18">
        <v>114991.6</v>
      </c>
      <c r="E314" s="18">
        <v>114991.6</v>
      </c>
      <c r="F314" s="18">
        <v>88195.66</v>
      </c>
      <c r="G314" s="18">
        <v>88195.66</v>
      </c>
      <c r="H314" s="32">
        <f t="shared" si="51"/>
        <v>2.0565056793093527E-2</v>
      </c>
      <c r="I314" s="31"/>
      <c r="J314" s="36" t="e">
        <f t="shared" si="52"/>
        <v>#DIV/0!</v>
      </c>
      <c r="K314" s="37">
        <f t="shared" si="53"/>
        <v>88195.66</v>
      </c>
      <c r="L314" s="36">
        <f t="shared" si="54"/>
        <v>76.697480511619972</v>
      </c>
      <c r="M314" s="37">
        <f t="shared" si="55"/>
        <v>-26795.940000000002</v>
      </c>
      <c r="N314" s="36">
        <f t="shared" si="56"/>
        <v>76.697480511619972</v>
      </c>
      <c r="O314" s="37">
        <f t="shared" si="57"/>
        <v>-26795.940000000002</v>
      </c>
      <c r="P314" s="36">
        <f t="shared" si="58"/>
        <v>100</v>
      </c>
      <c r="Q314" s="37">
        <f t="shared" si="59"/>
        <v>0</v>
      </c>
    </row>
    <row r="315" spans="1:17" ht="89.25" hidden="1" outlineLevel="7">
      <c r="A315" s="16" t="s">
        <v>415</v>
      </c>
      <c r="B315" s="17" t="s">
        <v>416</v>
      </c>
      <c r="C315" s="18"/>
      <c r="D315" s="18">
        <v>114991.6</v>
      </c>
      <c r="E315" s="18">
        <v>114991.6</v>
      </c>
      <c r="F315" s="18">
        <v>88195.66</v>
      </c>
      <c r="G315" s="18">
        <v>88195.66</v>
      </c>
      <c r="H315" s="32">
        <f t="shared" si="51"/>
        <v>2.0565056793093527E-2</v>
      </c>
      <c r="I315" s="31"/>
      <c r="J315" s="36" t="e">
        <f t="shared" si="52"/>
        <v>#DIV/0!</v>
      </c>
      <c r="K315" s="37">
        <f t="shared" si="53"/>
        <v>88195.66</v>
      </c>
      <c r="L315" s="36">
        <f t="shared" si="54"/>
        <v>76.697480511619972</v>
      </c>
      <c r="M315" s="37">
        <f t="shared" si="55"/>
        <v>-26795.940000000002</v>
      </c>
      <c r="N315" s="36">
        <f t="shared" si="56"/>
        <v>76.697480511619972</v>
      </c>
      <c r="O315" s="37">
        <f t="shared" si="57"/>
        <v>-26795.940000000002</v>
      </c>
      <c r="P315" s="36">
        <f t="shared" si="58"/>
        <v>100</v>
      </c>
      <c r="Q315" s="37">
        <f t="shared" si="59"/>
        <v>0</v>
      </c>
    </row>
    <row r="316" spans="1:17" ht="127.5" hidden="1" outlineLevel="3">
      <c r="A316" s="16" t="s">
        <v>417</v>
      </c>
      <c r="B316" s="19" t="s">
        <v>418</v>
      </c>
      <c r="C316" s="18"/>
      <c r="D316" s="18">
        <v>8804100</v>
      </c>
      <c r="E316" s="18">
        <v>14972900</v>
      </c>
      <c r="F316" s="18">
        <v>9418500</v>
      </c>
      <c r="G316" s="18">
        <v>9418500</v>
      </c>
      <c r="H316" s="32">
        <f t="shared" si="51"/>
        <v>2.1961623441079907</v>
      </c>
      <c r="I316" s="31"/>
      <c r="J316" s="36" t="e">
        <f t="shared" si="52"/>
        <v>#DIV/0!</v>
      </c>
      <c r="K316" s="37">
        <f t="shared" si="53"/>
        <v>9418500</v>
      </c>
      <c r="L316" s="36">
        <f t="shared" si="54"/>
        <v>106.97856680410263</v>
      </c>
      <c r="M316" s="37">
        <f t="shared" si="55"/>
        <v>614400</v>
      </c>
      <c r="N316" s="36">
        <f t="shared" si="56"/>
        <v>62.903645920296</v>
      </c>
      <c r="O316" s="37">
        <f t="shared" si="57"/>
        <v>-5554400</v>
      </c>
      <c r="P316" s="36">
        <f t="shared" si="58"/>
        <v>100</v>
      </c>
      <c r="Q316" s="37">
        <f t="shared" si="59"/>
        <v>0</v>
      </c>
    </row>
    <row r="317" spans="1:17" ht="140.25" hidden="1" outlineLevel="4">
      <c r="A317" s="16" t="s">
        <v>419</v>
      </c>
      <c r="B317" s="19" t="s">
        <v>420</v>
      </c>
      <c r="C317" s="18"/>
      <c r="D317" s="18">
        <v>8804100</v>
      </c>
      <c r="E317" s="18">
        <v>14972900</v>
      </c>
      <c r="F317" s="18">
        <v>9418500</v>
      </c>
      <c r="G317" s="18">
        <v>9418500</v>
      </c>
      <c r="H317" s="32">
        <f t="shared" si="51"/>
        <v>2.1961623441079907</v>
      </c>
      <c r="I317" s="31"/>
      <c r="J317" s="36" t="e">
        <f t="shared" si="52"/>
        <v>#DIV/0!</v>
      </c>
      <c r="K317" s="37">
        <f t="shared" si="53"/>
        <v>9418500</v>
      </c>
      <c r="L317" s="36">
        <f t="shared" si="54"/>
        <v>106.97856680410263</v>
      </c>
      <c r="M317" s="37">
        <f t="shared" si="55"/>
        <v>614400</v>
      </c>
      <c r="N317" s="36">
        <f t="shared" si="56"/>
        <v>62.903645920296</v>
      </c>
      <c r="O317" s="37">
        <f t="shared" si="57"/>
        <v>-5554400</v>
      </c>
      <c r="P317" s="36">
        <f t="shared" si="58"/>
        <v>100</v>
      </c>
      <c r="Q317" s="37">
        <f t="shared" si="59"/>
        <v>0</v>
      </c>
    </row>
    <row r="318" spans="1:17" ht="140.25" hidden="1" outlineLevel="7">
      <c r="A318" s="16" t="s">
        <v>419</v>
      </c>
      <c r="B318" s="19" t="s">
        <v>420</v>
      </c>
      <c r="C318" s="18"/>
      <c r="D318" s="18">
        <v>8804100</v>
      </c>
      <c r="E318" s="18">
        <v>14972900</v>
      </c>
      <c r="F318" s="18">
        <v>9418500</v>
      </c>
      <c r="G318" s="18">
        <v>9418500</v>
      </c>
      <c r="H318" s="32">
        <f t="shared" si="51"/>
        <v>2.1961623441079907</v>
      </c>
      <c r="I318" s="31"/>
      <c r="J318" s="36" t="e">
        <f t="shared" si="52"/>
        <v>#DIV/0!</v>
      </c>
      <c r="K318" s="37">
        <f t="shared" si="53"/>
        <v>9418500</v>
      </c>
      <c r="L318" s="36">
        <f t="shared" si="54"/>
        <v>106.97856680410263</v>
      </c>
      <c r="M318" s="37">
        <f t="shared" si="55"/>
        <v>614400</v>
      </c>
      <c r="N318" s="36">
        <f t="shared" si="56"/>
        <v>62.903645920296</v>
      </c>
      <c r="O318" s="37">
        <f t="shared" si="57"/>
        <v>-5554400</v>
      </c>
      <c r="P318" s="36">
        <f t="shared" si="58"/>
        <v>100</v>
      </c>
      <c r="Q318" s="37">
        <f t="shared" si="59"/>
        <v>0</v>
      </c>
    </row>
    <row r="319" spans="1:17" ht="25.5" hidden="1" outlineLevel="3">
      <c r="A319" s="16" t="s">
        <v>421</v>
      </c>
      <c r="B319" s="17" t="s">
        <v>422</v>
      </c>
      <c r="C319" s="18"/>
      <c r="D319" s="18">
        <v>7863500</v>
      </c>
      <c r="E319" s="18">
        <v>13187016.220000001</v>
      </c>
      <c r="F319" s="18">
        <v>8255162.3600000003</v>
      </c>
      <c r="G319" s="18">
        <v>8255162.3600000003</v>
      </c>
      <c r="H319" s="32">
        <f t="shared" si="51"/>
        <v>1.9249006444263583</v>
      </c>
      <c r="I319" s="31"/>
      <c r="J319" s="36" t="e">
        <f t="shared" si="52"/>
        <v>#DIV/0!</v>
      </c>
      <c r="K319" s="37">
        <f t="shared" si="53"/>
        <v>8255162.3600000003</v>
      </c>
      <c r="L319" s="36">
        <f t="shared" si="54"/>
        <v>104.98076378203092</v>
      </c>
      <c r="M319" s="37">
        <f t="shared" si="55"/>
        <v>391662.36000000034</v>
      </c>
      <c r="N319" s="36">
        <f t="shared" si="56"/>
        <v>62.600684053757838</v>
      </c>
      <c r="O319" s="37">
        <f t="shared" si="57"/>
        <v>-4931853.8600000003</v>
      </c>
      <c r="P319" s="36">
        <f t="shared" si="58"/>
        <v>100</v>
      </c>
      <c r="Q319" s="37">
        <f t="shared" si="59"/>
        <v>0</v>
      </c>
    </row>
    <row r="320" spans="1:17" ht="38.25" hidden="1" outlineLevel="4">
      <c r="A320" s="16" t="s">
        <v>423</v>
      </c>
      <c r="B320" s="17" t="s">
        <v>424</v>
      </c>
      <c r="C320" s="18"/>
      <c r="D320" s="18">
        <v>7863500</v>
      </c>
      <c r="E320" s="18">
        <v>13187016.220000001</v>
      </c>
      <c r="F320" s="18">
        <v>8255162.3600000003</v>
      </c>
      <c r="G320" s="18">
        <v>8255162.3600000003</v>
      </c>
      <c r="H320" s="32">
        <f t="shared" si="51"/>
        <v>1.9249006444263583</v>
      </c>
      <c r="I320" s="31"/>
      <c r="J320" s="36" t="e">
        <f t="shared" si="52"/>
        <v>#DIV/0!</v>
      </c>
      <c r="K320" s="37">
        <f t="shared" si="53"/>
        <v>8255162.3600000003</v>
      </c>
      <c r="L320" s="36">
        <f t="shared" si="54"/>
        <v>104.98076378203092</v>
      </c>
      <c r="M320" s="37">
        <f t="shared" si="55"/>
        <v>391662.36000000034</v>
      </c>
      <c r="N320" s="36">
        <f t="shared" si="56"/>
        <v>62.600684053757838</v>
      </c>
      <c r="O320" s="37">
        <f t="shared" si="57"/>
        <v>-4931853.8600000003</v>
      </c>
      <c r="P320" s="36">
        <f t="shared" si="58"/>
        <v>100</v>
      </c>
      <c r="Q320" s="37">
        <f t="shared" si="59"/>
        <v>0</v>
      </c>
    </row>
    <row r="321" spans="1:17" ht="38.25" hidden="1" outlineLevel="7">
      <c r="A321" s="16" t="s">
        <v>423</v>
      </c>
      <c r="B321" s="17" t="s">
        <v>424</v>
      </c>
      <c r="C321" s="18"/>
      <c r="D321" s="18">
        <v>7863500</v>
      </c>
      <c r="E321" s="18">
        <v>13187016.220000001</v>
      </c>
      <c r="F321" s="18">
        <v>8255162.3600000003</v>
      </c>
      <c r="G321" s="18">
        <v>8255162.3600000003</v>
      </c>
      <c r="H321" s="32">
        <f t="shared" si="51"/>
        <v>1.9249006444263583</v>
      </c>
      <c r="I321" s="31"/>
      <c r="J321" s="36" t="e">
        <f t="shared" si="52"/>
        <v>#DIV/0!</v>
      </c>
      <c r="K321" s="37">
        <f t="shared" si="53"/>
        <v>8255162.3600000003</v>
      </c>
      <c r="L321" s="36">
        <f t="shared" si="54"/>
        <v>104.98076378203092</v>
      </c>
      <c r="M321" s="37">
        <f t="shared" si="55"/>
        <v>391662.36000000034</v>
      </c>
      <c r="N321" s="36">
        <f t="shared" si="56"/>
        <v>62.600684053757838</v>
      </c>
      <c r="O321" s="37">
        <f t="shared" si="57"/>
        <v>-4931853.8600000003</v>
      </c>
      <c r="P321" s="36">
        <f t="shared" si="58"/>
        <v>100</v>
      </c>
      <c r="Q321" s="37">
        <f t="shared" si="59"/>
        <v>0</v>
      </c>
    </row>
    <row r="322" spans="1:17" s="1" customFormat="1" ht="15.75" customHeight="1" outlineLevel="7">
      <c r="A322" s="22" t="s">
        <v>470</v>
      </c>
      <c r="B322" s="25" t="s">
        <v>471</v>
      </c>
      <c r="C322" s="24">
        <v>793100</v>
      </c>
      <c r="D322" s="24">
        <v>0</v>
      </c>
      <c r="E322" s="24">
        <v>0</v>
      </c>
      <c r="F322" s="24">
        <v>0</v>
      </c>
      <c r="G322" s="24">
        <v>0</v>
      </c>
      <c r="H322" s="29">
        <f t="shared" si="51"/>
        <v>0</v>
      </c>
      <c r="I322" s="30" t="s">
        <v>472</v>
      </c>
      <c r="J322" s="34">
        <f t="shared" si="52"/>
        <v>0</v>
      </c>
      <c r="K322" s="35">
        <f t="shared" si="53"/>
        <v>-793100</v>
      </c>
      <c r="L322" s="34">
        <v>0</v>
      </c>
      <c r="M322" s="35">
        <f t="shared" si="55"/>
        <v>0</v>
      </c>
      <c r="N322" s="34">
        <v>0</v>
      </c>
      <c r="O322" s="35">
        <f t="shared" si="57"/>
        <v>0</v>
      </c>
      <c r="P322" s="34">
        <v>0</v>
      </c>
      <c r="Q322" s="35">
        <f t="shared" si="59"/>
        <v>0</v>
      </c>
    </row>
    <row r="323" spans="1:17" s="1" customFormat="1" ht="64.5" customHeight="1" outlineLevel="1" collapsed="1">
      <c r="A323" s="22" t="s">
        <v>425</v>
      </c>
      <c r="B323" s="25" t="s">
        <v>426</v>
      </c>
      <c r="C323" s="24">
        <v>4007718.04</v>
      </c>
      <c r="D323" s="24">
        <v>0</v>
      </c>
      <c r="E323" s="24">
        <v>0</v>
      </c>
      <c r="F323" s="24">
        <v>0</v>
      </c>
      <c r="G323" s="24">
        <v>1206521.24</v>
      </c>
      <c r="H323" s="29">
        <f t="shared" si="51"/>
        <v>0.28133105214784521</v>
      </c>
      <c r="I323" s="30" t="s">
        <v>472</v>
      </c>
      <c r="J323" s="34">
        <f t="shared" si="52"/>
        <v>30.104943211024892</v>
      </c>
      <c r="K323" s="35">
        <f t="shared" si="53"/>
        <v>-2801196.8</v>
      </c>
      <c r="L323" s="34">
        <v>0</v>
      </c>
      <c r="M323" s="35">
        <f t="shared" si="55"/>
        <v>1206521.24</v>
      </c>
      <c r="N323" s="34">
        <v>0</v>
      </c>
      <c r="O323" s="35">
        <f t="shared" si="57"/>
        <v>1206521.24</v>
      </c>
      <c r="P323" s="34">
        <v>0</v>
      </c>
      <c r="Q323" s="35">
        <f t="shared" si="59"/>
        <v>1206521.24</v>
      </c>
    </row>
    <row r="324" spans="1:17" s="1" customFormat="1" ht="114.75" hidden="1" outlineLevel="2">
      <c r="A324" s="22" t="s">
        <v>427</v>
      </c>
      <c r="B324" s="23" t="s">
        <v>428</v>
      </c>
      <c r="C324" s="24"/>
      <c r="D324" s="24">
        <v>0</v>
      </c>
      <c r="E324" s="24">
        <v>0</v>
      </c>
      <c r="F324" s="24">
        <v>0</v>
      </c>
      <c r="G324" s="24">
        <v>1206521.24</v>
      </c>
      <c r="H324" s="29">
        <f t="shared" si="51"/>
        <v>0.28133105214784521</v>
      </c>
      <c r="I324" s="30"/>
      <c r="J324" s="34" t="e">
        <f t="shared" si="52"/>
        <v>#DIV/0!</v>
      </c>
      <c r="K324" s="35">
        <f t="shared" si="53"/>
        <v>1206521.24</v>
      </c>
      <c r="L324" s="34" t="e">
        <f t="shared" si="54"/>
        <v>#DIV/0!</v>
      </c>
      <c r="M324" s="35">
        <f t="shared" si="55"/>
        <v>1206521.24</v>
      </c>
      <c r="N324" s="34" t="e">
        <f t="shared" si="56"/>
        <v>#DIV/0!</v>
      </c>
      <c r="O324" s="35">
        <f t="shared" si="57"/>
        <v>1206521.24</v>
      </c>
      <c r="P324" s="34" t="e">
        <f t="shared" si="58"/>
        <v>#DIV/0!</v>
      </c>
      <c r="Q324" s="35">
        <f t="shared" si="59"/>
        <v>1206521.24</v>
      </c>
    </row>
    <row r="325" spans="1:17" s="1" customFormat="1" ht="102" hidden="1" outlineLevel="3">
      <c r="A325" s="22" t="s">
        <v>429</v>
      </c>
      <c r="B325" s="23" t="s">
        <v>430</v>
      </c>
      <c r="C325" s="24"/>
      <c r="D325" s="24">
        <v>0</v>
      </c>
      <c r="E325" s="24">
        <v>0</v>
      </c>
      <c r="F325" s="24">
        <v>0</v>
      </c>
      <c r="G325" s="24">
        <v>1206521.24</v>
      </c>
      <c r="H325" s="29">
        <f t="shared" si="51"/>
        <v>0.28133105214784521</v>
      </c>
      <c r="I325" s="30"/>
      <c r="J325" s="34" t="e">
        <f t="shared" si="52"/>
        <v>#DIV/0!</v>
      </c>
      <c r="K325" s="35">
        <f t="shared" si="53"/>
        <v>1206521.24</v>
      </c>
      <c r="L325" s="34" t="e">
        <f t="shared" si="54"/>
        <v>#DIV/0!</v>
      </c>
      <c r="M325" s="35">
        <f t="shared" si="55"/>
        <v>1206521.24</v>
      </c>
      <c r="N325" s="34" t="e">
        <f t="shared" si="56"/>
        <v>#DIV/0!</v>
      </c>
      <c r="O325" s="35">
        <f t="shared" si="57"/>
        <v>1206521.24</v>
      </c>
      <c r="P325" s="34" t="e">
        <f t="shared" si="58"/>
        <v>#DIV/0!</v>
      </c>
      <c r="Q325" s="35">
        <f t="shared" si="59"/>
        <v>1206521.24</v>
      </c>
    </row>
    <row r="326" spans="1:17" s="1" customFormat="1" ht="38.25" hidden="1" outlineLevel="4">
      <c r="A326" s="22" t="s">
        <v>431</v>
      </c>
      <c r="B326" s="25" t="s">
        <v>432</v>
      </c>
      <c r="C326" s="24"/>
      <c r="D326" s="24">
        <v>0</v>
      </c>
      <c r="E326" s="24">
        <v>0</v>
      </c>
      <c r="F326" s="24">
        <v>0</v>
      </c>
      <c r="G326" s="24">
        <v>1206521.24</v>
      </c>
      <c r="H326" s="29">
        <f t="shared" si="51"/>
        <v>0.28133105214784521</v>
      </c>
      <c r="I326" s="30"/>
      <c r="J326" s="34" t="e">
        <f t="shared" si="52"/>
        <v>#DIV/0!</v>
      </c>
      <c r="K326" s="35">
        <f t="shared" si="53"/>
        <v>1206521.24</v>
      </c>
      <c r="L326" s="34" t="e">
        <f t="shared" si="54"/>
        <v>#DIV/0!</v>
      </c>
      <c r="M326" s="35">
        <f t="shared" si="55"/>
        <v>1206521.24</v>
      </c>
      <c r="N326" s="34" t="e">
        <f t="shared" si="56"/>
        <v>#DIV/0!</v>
      </c>
      <c r="O326" s="35">
        <f t="shared" si="57"/>
        <v>1206521.24</v>
      </c>
      <c r="P326" s="34" t="e">
        <f t="shared" si="58"/>
        <v>#DIV/0!</v>
      </c>
      <c r="Q326" s="35">
        <f t="shared" si="59"/>
        <v>1206521.24</v>
      </c>
    </row>
    <row r="327" spans="1:17" s="1" customFormat="1" ht="51" hidden="1" outlineLevel="5">
      <c r="A327" s="22" t="s">
        <v>433</v>
      </c>
      <c r="B327" s="25" t="s">
        <v>434</v>
      </c>
      <c r="C327" s="24"/>
      <c r="D327" s="24">
        <v>0</v>
      </c>
      <c r="E327" s="24">
        <v>0</v>
      </c>
      <c r="F327" s="24">
        <v>0</v>
      </c>
      <c r="G327" s="24">
        <v>1206521.24</v>
      </c>
      <c r="H327" s="29">
        <f t="shared" ref="H327:H329" si="62">G327/G$6*100</f>
        <v>0.28133105214784521</v>
      </c>
      <c r="I327" s="30"/>
      <c r="J327" s="34" t="e">
        <f t="shared" ref="J327:J329" si="63">G327/C327*100</f>
        <v>#DIV/0!</v>
      </c>
      <c r="K327" s="35">
        <f t="shared" ref="K327:K329" si="64">G327-C327</f>
        <v>1206521.24</v>
      </c>
      <c r="L327" s="34" t="e">
        <f t="shared" ref="L327:L328" si="65">G327/D327*100</f>
        <v>#DIV/0!</v>
      </c>
      <c r="M327" s="35">
        <f t="shared" ref="M327:M329" si="66">G327-D327</f>
        <v>1206521.24</v>
      </c>
      <c r="N327" s="34" t="e">
        <f t="shared" ref="N327:N328" si="67">G327/E327*100</f>
        <v>#DIV/0!</v>
      </c>
      <c r="O327" s="35">
        <f t="shared" ref="O327:O329" si="68">G327-E327</f>
        <v>1206521.24</v>
      </c>
      <c r="P327" s="34" t="e">
        <f t="shared" ref="P327:P328" si="69">G327/F327*100</f>
        <v>#DIV/0!</v>
      </c>
      <c r="Q327" s="35">
        <f t="shared" ref="Q327:Q334" si="70">G327-F327</f>
        <v>1206521.24</v>
      </c>
    </row>
    <row r="328" spans="1:17" s="1" customFormat="1" ht="51" hidden="1" outlineLevel="7">
      <c r="A328" s="22" t="s">
        <v>433</v>
      </c>
      <c r="B328" s="25" t="s">
        <v>434</v>
      </c>
      <c r="C328" s="24"/>
      <c r="D328" s="24">
        <v>0</v>
      </c>
      <c r="E328" s="24">
        <v>0</v>
      </c>
      <c r="F328" s="24">
        <v>0</v>
      </c>
      <c r="G328" s="24">
        <v>1206521.24</v>
      </c>
      <c r="H328" s="29">
        <f t="shared" si="62"/>
        <v>0.28133105214784521</v>
      </c>
      <c r="I328" s="30"/>
      <c r="J328" s="34" t="e">
        <f t="shared" si="63"/>
        <v>#DIV/0!</v>
      </c>
      <c r="K328" s="35">
        <f t="shared" si="64"/>
        <v>1206521.24</v>
      </c>
      <c r="L328" s="34" t="e">
        <f t="shared" si="65"/>
        <v>#DIV/0!</v>
      </c>
      <c r="M328" s="35">
        <f t="shared" si="66"/>
        <v>1206521.24</v>
      </c>
      <c r="N328" s="34" t="e">
        <f t="shared" si="67"/>
        <v>#DIV/0!</v>
      </c>
      <c r="O328" s="35">
        <f t="shared" si="68"/>
        <v>1206521.24</v>
      </c>
      <c r="P328" s="34" t="e">
        <f t="shared" si="69"/>
        <v>#DIV/0!</v>
      </c>
      <c r="Q328" s="35">
        <f t="shared" si="70"/>
        <v>1206521.24</v>
      </c>
    </row>
    <row r="329" spans="1:17" s="1" customFormat="1" ht="39" customHeight="1" outlineLevel="1" collapsed="1">
      <c r="A329" s="22" t="s">
        <v>435</v>
      </c>
      <c r="B329" s="25" t="s">
        <v>436</v>
      </c>
      <c r="C329" s="24">
        <v>-7264867.7000000002</v>
      </c>
      <c r="D329" s="24">
        <v>0</v>
      </c>
      <c r="E329" s="24">
        <v>0</v>
      </c>
      <c r="F329" s="24">
        <v>0</v>
      </c>
      <c r="G329" s="24">
        <v>-1779343.09</v>
      </c>
      <c r="H329" s="29">
        <f t="shared" si="62"/>
        <v>-0.41489900637115845</v>
      </c>
      <c r="I329" s="30" t="s">
        <v>472</v>
      </c>
      <c r="J329" s="34">
        <f t="shared" si="63"/>
        <v>24.492436249045525</v>
      </c>
      <c r="K329" s="35">
        <f t="shared" si="64"/>
        <v>5485524.6100000003</v>
      </c>
      <c r="L329" s="34">
        <v>0</v>
      </c>
      <c r="M329" s="35">
        <f t="shared" si="66"/>
        <v>-1779343.09</v>
      </c>
      <c r="N329" s="34">
        <v>0</v>
      </c>
      <c r="O329" s="35">
        <f t="shared" si="68"/>
        <v>-1779343.09</v>
      </c>
      <c r="P329" s="34">
        <v>0</v>
      </c>
      <c r="Q329" s="35">
        <f t="shared" si="70"/>
        <v>-1779343.09</v>
      </c>
    </row>
    <row r="330" spans="1:17" ht="51" hidden="1" outlineLevel="2">
      <c r="A330" s="13" t="s">
        <v>437</v>
      </c>
      <c r="B330" s="14" t="s">
        <v>438</v>
      </c>
      <c r="C330" s="15"/>
      <c r="D330" s="15">
        <v>0</v>
      </c>
      <c r="E330" s="15">
        <v>0</v>
      </c>
      <c r="F330" s="15">
        <v>0</v>
      </c>
      <c r="G330" s="15">
        <v>-1779343.09</v>
      </c>
      <c r="Q330" s="33">
        <f t="shared" si="70"/>
        <v>-1779343.09</v>
      </c>
    </row>
    <row r="331" spans="1:17" ht="140.25" hidden="1" outlineLevel="3">
      <c r="A331" s="3" t="s">
        <v>439</v>
      </c>
      <c r="B331" s="6" t="s">
        <v>440</v>
      </c>
      <c r="C331" s="5"/>
      <c r="D331" s="5">
        <v>0</v>
      </c>
      <c r="E331" s="5">
        <v>0</v>
      </c>
      <c r="F331" s="5">
        <v>0</v>
      </c>
      <c r="G331" s="5">
        <v>-51918.33</v>
      </c>
      <c r="Q331" s="33">
        <f t="shared" si="70"/>
        <v>-51918.33</v>
      </c>
    </row>
    <row r="332" spans="1:17" ht="140.25" hidden="1" outlineLevel="7">
      <c r="A332" s="7" t="s">
        <v>439</v>
      </c>
      <c r="B332" s="8" t="s">
        <v>440</v>
      </c>
      <c r="C332" s="9"/>
      <c r="D332" s="9">
        <v>0</v>
      </c>
      <c r="E332" s="9">
        <v>0</v>
      </c>
      <c r="F332" s="9">
        <v>0</v>
      </c>
      <c r="G332" s="9">
        <v>-51918.33</v>
      </c>
      <c r="Q332" s="33">
        <f t="shared" si="70"/>
        <v>-51918.33</v>
      </c>
    </row>
    <row r="333" spans="1:17" ht="63.75" hidden="1" outlineLevel="3">
      <c r="A333" s="3" t="s">
        <v>441</v>
      </c>
      <c r="B333" s="4" t="s">
        <v>442</v>
      </c>
      <c r="C333" s="5"/>
      <c r="D333" s="5">
        <v>0</v>
      </c>
      <c r="E333" s="5">
        <v>0</v>
      </c>
      <c r="F333" s="5">
        <v>0</v>
      </c>
      <c r="G333" s="5">
        <v>-1727424.76</v>
      </c>
      <c r="Q333" s="33">
        <f t="shared" si="70"/>
        <v>-1727424.76</v>
      </c>
    </row>
    <row r="334" spans="1:17" ht="63.75" hidden="1" outlineLevel="7">
      <c r="A334" s="7" t="s">
        <v>441</v>
      </c>
      <c r="B334" s="10" t="s">
        <v>442</v>
      </c>
      <c r="C334" s="9"/>
      <c r="D334" s="9">
        <v>0</v>
      </c>
      <c r="E334" s="9">
        <v>0</v>
      </c>
      <c r="F334" s="9">
        <v>0</v>
      </c>
      <c r="G334" s="9">
        <v>-1727424.76</v>
      </c>
      <c r="Q334" s="33">
        <f t="shared" si="70"/>
        <v>-1727424.76</v>
      </c>
    </row>
  </sheetData>
  <mergeCells count="14">
    <mergeCell ref="L3:M3"/>
    <mergeCell ref="N3:O3"/>
    <mergeCell ref="P3:Q3"/>
    <mergeCell ref="A1:Q1"/>
    <mergeCell ref="G3:G4"/>
    <mergeCell ref="A3:A4"/>
    <mergeCell ref="B3:B4"/>
    <mergeCell ref="H3:H4"/>
    <mergeCell ref="I3:I4"/>
    <mergeCell ref="J3:K3"/>
    <mergeCell ref="A2:G2"/>
    <mergeCell ref="C3:C4"/>
    <mergeCell ref="D3:D4"/>
    <mergeCell ref="E3:F3"/>
  </mergeCells>
  <pageMargins left="0.35433070866141736" right="0.35433070866141736" top="0.39370078740157483" bottom="0.39370078740157483" header="0" footer="0"/>
  <pageSetup paperSize="9" scale="7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ДЧБ</vt:lpstr>
      <vt:lpstr>ДЧБ!APPT</vt:lpstr>
      <vt:lpstr>ДЧБ!FIO</vt:lpstr>
      <vt:lpstr>ДЧБ!LAST_CELL</vt:lpstr>
      <vt:lpstr>ДЧБ!SIGN</vt:lpstr>
      <vt:lpstr>ДЧБ!Заголовки_для_печати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Викторовна Кушпелева</dc:creator>
  <dc:description>POI HSSF rep:2.56.0.270 (p4)</dc:description>
  <cp:lastModifiedBy>ksv</cp:lastModifiedBy>
  <cp:lastPrinted>2024-10-08T12:32:47Z</cp:lastPrinted>
  <dcterms:created xsi:type="dcterms:W3CDTF">2024-10-08T10:23:29Z</dcterms:created>
  <dcterms:modified xsi:type="dcterms:W3CDTF">2024-10-09T04:41:15Z</dcterms:modified>
</cp:coreProperties>
</file>