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270" windowWidth="14940" windowHeight="9150"/>
  </bookViews>
  <sheets>
    <sheet name="ДЧБ" sheetId="1" r:id="rId1"/>
  </sheets>
  <definedNames>
    <definedName name="APPT" localSheetId="0">ДЧБ!$A$19</definedName>
    <definedName name="FIO" localSheetId="0">ДЧБ!$D$19</definedName>
    <definedName name="LAST_CELL" localSheetId="0">ДЧБ!$H$347</definedName>
    <definedName name="SIGN" localSheetId="0">ДЧБ!$A$19:$F$20</definedName>
    <definedName name="_xlnm.Print_Titles" localSheetId="0">ДЧБ!$9:$11</definedName>
  </definedNames>
  <calcPr calcId="124519"/>
</workbook>
</file>

<file path=xl/calcChain.xml><?xml version="1.0" encoding="utf-8"?>
<calcChain xmlns="http://schemas.openxmlformats.org/spreadsheetml/2006/main">
  <c r="G16" i="1"/>
  <c r="G17"/>
  <c r="G18"/>
  <c r="G19"/>
  <c r="G20"/>
  <c r="G21"/>
  <c r="G22"/>
  <c r="G23"/>
  <c r="G24"/>
  <c r="G25"/>
  <c r="G26"/>
  <c r="G27"/>
  <c r="G28"/>
  <c r="G29"/>
  <c r="G30"/>
  <c r="G31"/>
  <c r="G32"/>
  <c r="G33"/>
  <c r="G34"/>
  <c r="G35"/>
  <c r="G36"/>
  <c r="G37"/>
  <c r="G38"/>
  <c r="G39"/>
  <c r="G40"/>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28"/>
  <c r="G229"/>
  <c r="G230"/>
  <c r="G231"/>
  <c r="G236"/>
  <c r="G237"/>
  <c r="G238"/>
  <c r="G239"/>
  <c r="G240"/>
  <c r="G241"/>
  <c r="G242"/>
  <c r="G243"/>
  <c r="G244"/>
  <c r="G245"/>
  <c r="G246"/>
  <c r="G247"/>
  <c r="G248"/>
  <c r="G249"/>
  <c r="G250"/>
  <c r="G251"/>
  <c r="G252"/>
  <c r="G253"/>
  <c r="G254"/>
  <c r="G255"/>
  <c r="G256"/>
  <c r="G257"/>
  <c r="G258"/>
  <c r="G259"/>
  <c r="G260"/>
  <c r="G262"/>
  <c r="G263"/>
  <c r="G264"/>
  <c r="G265"/>
  <c r="G266"/>
  <c r="G267"/>
  <c r="G269"/>
  <c r="G270"/>
  <c r="G271"/>
  <c r="G272"/>
  <c r="G273"/>
  <c r="G274"/>
  <c r="G275"/>
  <c r="G276"/>
  <c r="G279"/>
  <c r="G280"/>
  <c r="G281"/>
  <c r="G282"/>
  <c r="G283"/>
  <c r="G284"/>
  <c r="G285"/>
  <c r="G286"/>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6"/>
  <c r="G327"/>
  <c r="G328"/>
  <c r="G330"/>
  <c r="G331"/>
  <c r="G332"/>
  <c r="G333"/>
  <c r="D323"/>
  <c r="E323"/>
  <c r="F323"/>
  <c r="C323"/>
  <c r="D316"/>
  <c r="E316"/>
  <c r="F316"/>
  <c r="C316"/>
  <c r="D274"/>
  <c r="E274"/>
  <c r="F274"/>
  <c r="C274"/>
  <c r="D226"/>
  <c r="E226"/>
  <c r="F226"/>
  <c r="C226"/>
  <c r="D222"/>
  <c r="E222"/>
  <c r="F222"/>
  <c r="C222"/>
  <c r="C217"/>
  <c r="D218"/>
  <c r="D217" s="1"/>
  <c r="E218"/>
  <c r="E217" s="1"/>
  <c r="F218"/>
  <c r="F217" s="1"/>
  <c r="C218"/>
  <c r="E15"/>
  <c r="F15"/>
  <c r="E255" l="1"/>
  <c r="F255"/>
  <c r="D255"/>
  <c r="D234"/>
  <c r="E234"/>
  <c r="F234"/>
  <c r="C234"/>
  <c r="D223"/>
  <c r="E223"/>
  <c r="F223"/>
  <c r="C223"/>
  <c r="C185"/>
  <c r="D185"/>
  <c r="E185"/>
  <c r="F185"/>
  <c r="D86"/>
  <c r="E86"/>
  <c r="F86"/>
  <c r="C86"/>
  <c r="D337"/>
  <c r="D336" s="1"/>
  <c r="D335" s="1"/>
  <c r="D334" s="1"/>
  <c r="E337"/>
  <c r="E336" s="1"/>
  <c r="E335" s="1"/>
  <c r="E334" s="1"/>
  <c r="F337"/>
  <c r="F336" s="1"/>
  <c r="F335" s="1"/>
  <c r="F334" s="1"/>
  <c r="C337"/>
  <c r="C336" s="1"/>
  <c r="C335" s="1"/>
  <c r="C334" s="1"/>
  <c r="D340"/>
  <c r="D339" s="1"/>
  <c r="E340"/>
  <c r="E339" s="1"/>
  <c r="F340"/>
  <c r="F339" s="1"/>
  <c r="C340"/>
  <c r="C339" s="1"/>
  <c r="E322"/>
  <c r="F322"/>
  <c r="D322"/>
  <c r="C322"/>
  <c r="C315" s="1"/>
  <c r="D320"/>
  <c r="E320"/>
  <c r="F320"/>
  <c r="C320"/>
  <c r="D318"/>
  <c r="E318"/>
  <c r="F318"/>
  <c r="C318"/>
  <c r="D315" l="1"/>
  <c r="F315"/>
  <c r="E315"/>
  <c r="D313" l="1"/>
  <c r="E313"/>
  <c r="E312" s="1"/>
  <c r="F313"/>
  <c r="C313"/>
  <c r="C312" s="1"/>
  <c r="D312"/>
  <c r="D310"/>
  <c r="E310"/>
  <c r="F310"/>
  <c r="C310"/>
  <c r="D308"/>
  <c r="E308"/>
  <c r="F308"/>
  <c r="C308"/>
  <c r="D306"/>
  <c r="E306"/>
  <c r="F306"/>
  <c r="C306"/>
  <c r="D304"/>
  <c r="E304"/>
  <c r="F304"/>
  <c r="C304"/>
  <c r="D290"/>
  <c r="D289" s="1"/>
  <c r="E290"/>
  <c r="E289" s="1"/>
  <c r="F290"/>
  <c r="C290"/>
  <c r="C289" s="1"/>
  <c r="F312" l="1"/>
  <c r="F289"/>
  <c r="E288"/>
  <c r="C288"/>
  <c r="D288"/>
  <c r="D273"/>
  <c r="E273"/>
  <c r="C273"/>
  <c r="F288" l="1"/>
  <c r="F273"/>
  <c r="D271"/>
  <c r="D270" s="1"/>
  <c r="E271"/>
  <c r="E270" s="1"/>
  <c r="F271"/>
  <c r="F270" s="1"/>
  <c r="C271"/>
  <c r="C270" s="1"/>
  <c r="D267"/>
  <c r="D266" s="1"/>
  <c r="E267"/>
  <c r="E266" s="1"/>
  <c r="F267"/>
  <c r="F266" s="1"/>
  <c r="C267"/>
  <c r="C266" s="1"/>
  <c r="D263"/>
  <c r="E263"/>
  <c r="F263"/>
  <c r="C263"/>
  <c r="D260"/>
  <c r="D259" s="1"/>
  <c r="D258" s="1"/>
  <c r="E260"/>
  <c r="E259" s="1"/>
  <c r="F260"/>
  <c r="F259" s="1"/>
  <c r="C260"/>
  <c r="C259" s="1"/>
  <c r="C258" s="1"/>
  <c r="F258" l="1"/>
  <c r="E258"/>
  <c r="D251"/>
  <c r="E251"/>
  <c r="F251"/>
  <c r="C251"/>
  <c r="D254"/>
  <c r="E254"/>
  <c r="C255"/>
  <c r="C254" s="1"/>
  <c r="D237"/>
  <c r="D236" s="1"/>
  <c r="E237"/>
  <c r="E236" s="1"/>
  <c r="F237"/>
  <c r="C237"/>
  <c r="C236" s="1"/>
  <c r="D232"/>
  <c r="E232"/>
  <c r="E231" s="1"/>
  <c r="F232"/>
  <c r="C232"/>
  <c r="D228"/>
  <c r="E228"/>
  <c r="F228"/>
  <c r="C228"/>
  <c r="D220"/>
  <c r="E220"/>
  <c r="F220"/>
  <c r="C220"/>
  <c r="D213"/>
  <c r="E213"/>
  <c r="F213"/>
  <c r="C213"/>
  <c r="D207"/>
  <c r="E207"/>
  <c r="F207"/>
  <c r="C207"/>
  <c r="D201"/>
  <c r="E201"/>
  <c r="F201"/>
  <c r="C201"/>
  <c r="D195"/>
  <c r="E195"/>
  <c r="F195"/>
  <c r="C195"/>
  <c r="D191"/>
  <c r="E191"/>
  <c r="F191"/>
  <c r="C191"/>
  <c r="D187"/>
  <c r="E187"/>
  <c r="F187"/>
  <c r="C187"/>
  <c r="D176"/>
  <c r="E176"/>
  <c r="F176"/>
  <c r="C176"/>
  <c r="D168"/>
  <c r="E168"/>
  <c r="F168"/>
  <c r="C168"/>
  <c r="D160"/>
  <c r="D159" s="1"/>
  <c r="D158" s="1"/>
  <c r="E160"/>
  <c r="F160"/>
  <c r="C160"/>
  <c r="C159" s="1"/>
  <c r="C158" s="1"/>
  <c r="D155"/>
  <c r="D154" s="1"/>
  <c r="E155"/>
  <c r="E154" s="1"/>
  <c r="F155"/>
  <c r="C155"/>
  <c r="C154" s="1"/>
  <c r="D148"/>
  <c r="E148"/>
  <c r="F148"/>
  <c r="C148"/>
  <c r="D151"/>
  <c r="E151"/>
  <c r="F151"/>
  <c r="C151"/>
  <c r="D144"/>
  <c r="D143" s="1"/>
  <c r="E144"/>
  <c r="E143" s="1"/>
  <c r="F144"/>
  <c r="C144"/>
  <c r="C143" s="1"/>
  <c r="D139"/>
  <c r="E139"/>
  <c r="F139"/>
  <c r="C139"/>
  <c r="D136"/>
  <c r="E136"/>
  <c r="F136"/>
  <c r="C136"/>
  <c r="C135" s="1"/>
  <c r="D132"/>
  <c r="D131" s="1"/>
  <c r="E132"/>
  <c r="E131" s="1"/>
  <c r="F132"/>
  <c r="C132"/>
  <c r="C131" s="1"/>
  <c r="D123"/>
  <c r="D122" s="1"/>
  <c r="E123"/>
  <c r="E122" s="1"/>
  <c r="F123"/>
  <c r="C123"/>
  <c r="C122" s="1"/>
  <c r="D119"/>
  <c r="D118" s="1"/>
  <c r="E119"/>
  <c r="E118" s="1"/>
  <c r="F119"/>
  <c r="F118" s="1"/>
  <c r="C119"/>
  <c r="C118" s="1"/>
  <c r="D115"/>
  <c r="E115"/>
  <c r="F115"/>
  <c r="C115"/>
  <c r="D112"/>
  <c r="E112"/>
  <c r="E111" s="1"/>
  <c r="F112"/>
  <c r="C112"/>
  <c r="C111" s="1"/>
  <c r="D108"/>
  <c r="E108"/>
  <c r="F108"/>
  <c r="C108"/>
  <c r="D105"/>
  <c r="E105"/>
  <c r="F105"/>
  <c r="C105"/>
  <c r="D99"/>
  <c r="E99"/>
  <c r="F99"/>
  <c r="C99"/>
  <c r="D102"/>
  <c r="E102"/>
  <c r="F102"/>
  <c r="C102"/>
  <c r="D91"/>
  <c r="D90" s="1"/>
  <c r="E91"/>
  <c r="E90" s="1"/>
  <c r="F91"/>
  <c r="C91"/>
  <c r="C90" s="1"/>
  <c r="D82"/>
  <c r="D81" s="1"/>
  <c r="E82"/>
  <c r="E81" s="1"/>
  <c r="F82"/>
  <c r="C82"/>
  <c r="C81" s="1"/>
  <c r="D77"/>
  <c r="E77"/>
  <c r="F77"/>
  <c r="C77"/>
  <c r="D72"/>
  <c r="E72"/>
  <c r="F72"/>
  <c r="C72"/>
  <c r="D68"/>
  <c r="E68"/>
  <c r="F68"/>
  <c r="C68"/>
  <c r="D64"/>
  <c r="E64"/>
  <c r="F64"/>
  <c r="C64"/>
  <c r="D60"/>
  <c r="E60"/>
  <c r="F60"/>
  <c r="C60"/>
  <c r="C59" s="1"/>
  <c r="C58" s="1"/>
  <c r="D55"/>
  <c r="E55"/>
  <c r="F55"/>
  <c r="C55"/>
  <c r="D52"/>
  <c r="E52"/>
  <c r="F52"/>
  <c r="C52"/>
  <c r="D49"/>
  <c r="E49"/>
  <c r="F49"/>
  <c r="C49"/>
  <c r="D46"/>
  <c r="E46"/>
  <c r="F46"/>
  <c r="C46"/>
  <c r="D15"/>
  <c r="D14" s="1"/>
  <c r="E14"/>
  <c r="C15"/>
  <c r="C14" s="1"/>
  <c r="E45" l="1"/>
  <c r="E44" s="1"/>
  <c r="E159"/>
  <c r="E158" s="1"/>
  <c r="C231"/>
  <c r="D231"/>
  <c r="F159"/>
  <c r="F158" s="1"/>
  <c r="F14"/>
  <c r="G14" s="1"/>
  <c r="G15"/>
  <c r="F81"/>
  <c r="F90"/>
  <c r="F111"/>
  <c r="F122"/>
  <c r="F131"/>
  <c r="F135"/>
  <c r="F143"/>
  <c r="F154"/>
  <c r="F236"/>
  <c r="F254"/>
  <c r="F45"/>
  <c r="F59"/>
  <c r="C45"/>
  <c r="C44" s="1"/>
  <c r="C130"/>
  <c r="D111"/>
  <c r="E76"/>
  <c r="C76"/>
  <c r="D45"/>
  <c r="D44" s="1"/>
  <c r="D59"/>
  <c r="D58" s="1"/>
  <c r="D135"/>
  <c r="D130" s="1"/>
  <c r="E135"/>
  <c r="E130" s="1"/>
  <c r="F98"/>
  <c r="E59"/>
  <c r="E58" s="1"/>
  <c r="F147"/>
  <c r="C98"/>
  <c r="C97" s="1"/>
  <c r="C147"/>
  <c r="C142" s="1"/>
  <c r="D98"/>
  <c r="D147"/>
  <c r="D142" s="1"/>
  <c r="D76"/>
  <c r="E98"/>
  <c r="E97" s="1"/>
  <c r="E147"/>
  <c r="E142" s="1"/>
  <c r="C250"/>
  <c r="C249" s="1"/>
  <c r="C248" s="1"/>
  <c r="D250"/>
  <c r="D249" s="1"/>
  <c r="D248" s="1"/>
  <c r="E250"/>
  <c r="E249" s="1"/>
  <c r="E248" s="1"/>
  <c r="F231" l="1"/>
  <c r="F97"/>
  <c r="F44"/>
  <c r="F142"/>
  <c r="F58"/>
  <c r="F130"/>
  <c r="F250"/>
  <c r="F76"/>
  <c r="D97"/>
  <c r="D13" s="1"/>
  <c r="D12" s="1"/>
  <c r="C13"/>
  <c r="C12" s="1"/>
  <c r="E13"/>
  <c r="E12" s="1"/>
  <c r="F249" l="1"/>
  <c r="F13"/>
  <c r="F248" l="1"/>
  <c r="G13"/>
  <c r="F12" l="1"/>
  <c r="G12" s="1"/>
</calcChain>
</file>

<file path=xl/sharedStrings.xml><?xml version="1.0" encoding="utf-8"?>
<sst xmlns="http://schemas.openxmlformats.org/spreadsheetml/2006/main" count="638" uniqueCount="491">
  <si>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</si>
  <si>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</si>
  <si>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</si>
  <si>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</si>
  <si>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</si>
  <si>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</si>
  <si>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</si>
  <si>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</si>
  <si>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1 01 02 010 01 1000 110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</si>
  <si>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</si>
  <si>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1 01 02 010 01 3000 110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</si>
  <si>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</si>
  <si>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</si>
  <si>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</si>
  <si>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1 01 02 020 01 1000 110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</si>
  <si>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</si>
  <si>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</si>
  <si>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</si>
  <si>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1 01 02 030 01 1000 110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</si>
  <si>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</si>
  <si>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1 01 02 030 01 3000 110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</si>
  <si>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</si>
  <si>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</si>
  <si>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</si>
  <si>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1 01 02 040 01 1000 110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</si>
  <si>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</si>
  <si>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1 01 02 080 01 0000 110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</si>
  <si>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</si>
  <si>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1 01 02 080 01 1000 110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</si>
  <si>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</si>
  <si>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</si>
  <si>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</si>
  <si>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1 01 02 130 01 1000 110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</si>
  <si>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</si>
  <si>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1 01 02 140 01 0000 110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</si>
  <si>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</si>
  <si>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1 01 02 140 01 1000 110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</si>
  <si>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</si>
  <si>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</si>
  <si>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</si>
  <si>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</si>
  <si>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</si>
  <si>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</si>
  <si>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</si>
  <si>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</si>
  <si>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</si>
  <si>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</si>
  <si>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</si>
  <si>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</si>
  <si>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</si>
  <si>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</si>
  <si>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</si>
  <si>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</si>
  <si>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</si>
  <si>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</si>
  <si>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</si>
  <si>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</si>
  <si>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</si>
  <si>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</si>
  <si>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</si>
  <si>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</si>
  <si>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</si>
  <si>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</si>
  <si>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</si>
  <si>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1 05 01 011 01 0000 110</t>
  </si>
  <si>
    <t>1 05 01 011 01 1000 110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</si>
  <si>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</si>
  <si>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</si>
  <si>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</si>
  <si>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1 05 01 021 01 0000 110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</si>
  <si>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</si>
  <si>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1 05 01 021 01 1000 110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</si>
  <si>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</si>
  <si>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1 05 03 000 01 0000 110</t>
  </si>
  <si>
    <t>Единый сельскохозяйственный налог</t>
  </si>
  <si>
    <t>1 05 03 010 01 0000 110</t>
  </si>
  <si>
    <t>1 05 03 010 01 1000 110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</si>
  <si>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</si>
  <si>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1 05 04 000 02 0000 110</t>
  </si>
  <si>
    <t>Налог, взимаемый в связи с применением патентной системы налогообложения</t>
  </si>
  <si>
    <t>1 05 04 060 02 0000 110</t>
  </si>
  <si>
    <t>Налог, взимаемый в связи с применением патентной системы налогообложения, зачисляемый в бюджеты муниципальных округов</t>
  </si>
  <si>
    <t>1 05 04 060 02 1000 110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</si>
  <si>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</si>
  <si>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1 06 00 000 00 0000 000</t>
  </si>
  <si>
    <t>НАЛОГИ НА ИМУЩЕСТВО</t>
  </si>
  <si>
    <t>1 06 01 000 00 0000 110</t>
  </si>
  <si>
    <t>Налог на имущество физических лиц</t>
  </si>
  <si>
    <t>1 06 01 020 14 0000 110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</si>
  <si>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</si>
  <si>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1 06 01 020 14 1000 110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</si>
  <si>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</si>
  <si>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1 06 06 000 00 0000 110</t>
  </si>
  <si>
    <t>Земельный налог</t>
  </si>
  <si>
    <t>1 06 06 030 00 0000 110</t>
  </si>
  <si>
    <t>Земельный налог с организаций</t>
  </si>
  <si>
    <t>1 06 06 032 14 0000 110</t>
  </si>
  <si>
    <t>Земельный налог с организаций, обладающих земельным участком, расположенным в границах муниципальных округов</t>
  </si>
  <si>
    <t>1 06 06 032 14 1000 110</t>
  </si>
  <si>
    <t>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</si>
  <si>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1 06 06 040 00 0000 110</t>
  </si>
  <si>
    <t>Земельный налог с физических лиц</t>
  </si>
  <si>
    <t>1 06 06 042 14 0000 110</t>
  </si>
  <si>
    <t>Земельный налог с физических лиц, обладающих земельным участком, расположенным в границах муниципальных округов</t>
  </si>
  <si>
    <t>1 06 06 042 14 1000 110</t>
  </si>
  <si>
    <t>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</si>
  <si>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</si>
  <si>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</si>
  <si>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</si>
  <si>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</si>
  <si>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</si>
  <si>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</si>
  <si>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1 08 03 010 01 1050 110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</si>
  <si>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</si>
  <si>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1 08 03 010 01 1060 110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</si>
  <si>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</si>
  <si>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</si>
  <si>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</si>
  <si>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</si>
  <si>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</si>
  <si>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</si>
  <si>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</si>
  <si>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</si>
  <si>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</si>
  <si>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</si>
  <si>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</si>
  <si>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</si>
  <si>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</si>
  <si>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</si>
  <si>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</si>
  <si>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1 11 05 034 14 0000 120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</si>
  <si>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</si>
  <si>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</si>
  <si>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</si>
  <si>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1 11 05 074 14 0000 120</t>
  </si>
  <si>
    <t>Доходы от сдачи в аренду имущества, составляющего казну муниципальных округов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</si>
  <si>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</si>
  <si>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</si>
  <si>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</si>
  <si>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</si>
  <si>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1 11 05 312 14 0000 120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</si>
  <si>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</si>
  <si>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1 11 05 320 00 0000 120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</si>
  <si>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</si>
  <si>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1 11 05 324 14 0000 120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</si>
  <si>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</si>
  <si>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</si>
  <si>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</si>
  <si>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</si>
  <si>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</si>
  <si>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</si>
  <si>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</si>
  <si>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</si>
  <si>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</si>
  <si>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</si>
  <si>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</si>
  <si>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</si>
  <si>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</si>
  <si>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</si>
  <si>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</si>
  <si>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1 12 01 070 01 0000 120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</si>
  <si>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</si>
  <si>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1 12 01 070 01 6000 120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</si>
  <si>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</si>
  <si>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</si>
  <si>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</si>
  <si>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</si>
  <si>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</si>
  <si>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</si>
  <si>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</si>
  <si>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1 13 01 994 14 0000 130</t>
  </si>
  <si>
    <t>Прочие доходы от оказания платных услуг (работ) получателями средств бюджетов муниципальных округов</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</si>
  <si>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</si>
  <si>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</si>
  <si>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</si>
  <si>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</si>
  <si>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1 13 02 064 14 0000 130</t>
  </si>
  <si>
    <t>Доходы, поступающие в порядке возмещения расходов, понесенных в связи с эксплуатацией имущества муниципальных округов</t>
  </si>
  <si>
    <t>1 13 02 990 00 0000 130</t>
  </si>
  <si>
    <t>Прочие доходы от компенсации затрат государства</t>
  </si>
  <si>
    <t>1 13 02 994 14 0000 130</t>
  </si>
  <si>
    <t>Прочие доходы от компенсации затрат бюджетов муниципальных округов</t>
  </si>
  <si>
    <t>1 14 00 000 00 0000 000</t>
  </si>
  <si>
    <t>ДОХОДЫ ОТ ПРОДАЖИ МАТЕРИАЛЬНЫХ И НЕМАТЕРИАЛЬНЫХ АКТИВОВ</t>
  </si>
  <si>
    <t>1 14 02 000 00 0000 000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</si>
  <si>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</si>
  <si>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1 14 02 040 14 0000 410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</si>
  <si>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</si>
  <si>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1 14 02 043 14 0000 410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</si>
  <si>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</si>
  <si>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</si>
  <si>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</si>
  <si>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</si>
  <si>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</si>
  <si>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</si>
  <si>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</si>
  <si>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1 14 06 020 00 0000 430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</si>
  <si>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</si>
  <si>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1 14 06 024 14 0000 430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</si>
  <si>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</si>
  <si>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</si>
  <si>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</si>
  <si>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</si>
  <si>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</si>
  <si>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1 14 06 312 14 0000 430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</si>
  <si>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</si>
  <si>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</si>
  <si>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</si>
  <si>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</si>
  <si>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</si>
  <si>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</si>
  <si>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</si>
  <si>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</si>
  <si>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</si>
  <si>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1 16 01 053 01 0035 140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</si>
  <si>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</si>
  <si>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1 16 01 053 01 0059 140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</si>
  <si>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</si>
  <si>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1 16 01 053 01 9000 140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</si>
  <si>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</si>
  <si>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</si>
  <si>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</si>
  <si>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</si>
  <si>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</si>
  <si>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1 16 01 063 01 0009 140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</si>
  <si>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</si>
  <si>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1 16 01 063 01 0101 140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</si>
  <si>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</si>
  <si>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1 16 01 063 01 9000 140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</si>
  <si>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</si>
  <si>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</si>
  <si>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</si>
  <si>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1 16 01 073 01 0000 140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</si>
  <si>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</si>
  <si>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1 16 01 073 01 0017 140</t>
  </si>
  <si>
    <t>1 16 01 073 01 0019 140</t>
  </si>
  <si>
    <t>1 16 01 073 01 0027 140</t>
  </si>
  <si>
    <t>1 16 01 074 01 0000 140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</si>
  <si>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</si>
  <si>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</si>
  <si>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</si>
  <si>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</si>
  <si>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</si>
  <si>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1 16 01 143 01 0002 140</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</si>
  <si>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</si>
  <si>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</si>
  <si>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1 16 01 153 01 0000 140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</si>
  <si>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</si>
  <si>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1 16 01 153 01 0005 140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</si>
  <si>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</si>
  <si>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</si>
  <si>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</si>
  <si>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</si>
  <si>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</si>
  <si>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1 16 01 173 01 0007 140</t>
  </si>
  <si>
    <t>1 16 01 173 01 0008 140</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</si>
  <si>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</si>
  <si>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</si>
  <si>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</si>
  <si>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</si>
  <si>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</si>
  <si>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</si>
  <si>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1 16 01 193 01 0013 140</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</si>
  <si>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</si>
  <si>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</si>
  <si>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1 16 01 203 01 0000 140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</si>
  <si>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</si>
  <si>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1 16 01 203 01 0008 140</t>
  </si>
  <si>
    <t>1 16 01 203 01 9000 140</t>
  </si>
  <si>
    <t>1 16 01 330 00 0000 140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</si>
  <si>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</si>
  <si>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1 16 01 333 01 0000 140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</si>
  <si>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</si>
  <si>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1 16 01 333 01 0016 140</t>
  </si>
  <si>
    <t>1 16 07 000 00 0000 140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</si>
  <si>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</si>
  <si>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1 16 07 090 00 0000 140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</si>
  <si>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</si>
  <si>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1 16 07 090 14 0000 140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</si>
  <si>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</si>
  <si>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</si>
  <si>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</si>
  <si>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</si>
  <si>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</si>
  <si>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1 17 00 000 00 0000 000</t>
  </si>
  <si>
    <t>ПРОЧИЕ НЕНАЛОГОВЫЕ ДОХОДЫ</t>
  </si>
  <si>
    <t>1 17 05 000 00 0000 180</t>
  </si>
  <si>
    <t>Прочие неналоговые доходы</t>
  </si>
  <si>
    <t>1 17 05 040 14 0000 180</t>
  </si>
  <si>
    <t>Прочие неналоговые доходы бюджетов муниципальных округов</t>
  </si>
  <si>
    <t>1 17 15 000 00 0000 150</t>
  </si>
  <si>
    <t>Инициативные платежи</t>
  </si>
  <si>
    <t>1 17 15 020 14 0000 150</t>
  </si>
  <si>
    <t>Инициативные платежи, зачисляемые в бюджеты муниципальных округов</t>
  </si>
  <si>
    <t>1 17 15 020 14 0001 150</t>
  </si>
  <si>
    <t>Инициативные платежи, зачисляемые в бюджеты муниципальных округов (Установка памятного знака "Пограничникам всех поколений" в с. Уинское)</t>
  </si>
  <si>
    <t>1 17 15 020 14 0002 150</t>
  </si>
  <si>
    <t>Инициативные платежи, зачисляемые в бюджеты муниципальных округов (Текущий ремонт и оснащение актового зала МБОУ "Аспинская СОШ")</t>
  </si>
  <si>
    <t>1 17 15 020 14 0003 150</t>
  </si>
  <si>
    <t>Инициативные платежи, зачисляемые в бюджеты муниципальных округов (Устройство ограждения и частичная вырубка зеленых насаждений на территории мусульманского кладбища в с. Нижний Сып)</t>
  </si>
  <si>
    <t>1 17 15 020 14 0004 150</t>
  </si>
  <si>
    <t>Инициативные платежи, зачисляемые в бюджеты муниципальных округов (Ремонт ограждения кладбища в селе Барсаи)</t>
  </si>
  <si>
    <t>1 17 15 020 14 0005 150</t>
  </si>
  <si>
    <t>Инициативные платежи, зачисляемые в бюджеты муниципальных округов (Ремонт мемориального комплекса, посвященного землякам, погибшим в годы ВОВ 1941-1945 гг.и благоустройство прилегающей территории в с. Чайка)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</si>
  <si>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</si>
  <si>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</si>
  <si>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</si>
  <si>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</si>
  <si>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2 02 10 000 00 0000 150</t>
  </si>
  <si>
    <t>Дотации бюджетам бюджетной системы Российской Федерации</t>
  </si>
  <si>
    <t>2 02 15 001 00 0000 150</t>
  </si>
  <si>
    <t>Дотации на выравнивание бюджетной обеспеченности</t>
  </si>
  <si>
    <t>2 02 15 001 14 0000 150</t>
  </si>
  <si>
    <t>Дотации бюджетам муниципальных округов на выравнивание бюджетной обеспеченности из бюджета субъекта Российской Федерации</t>
  </si>
  <si>
    <t>2 02 19 999 00 0000 150</t>
  </si>
  <si>
    <t>Прочие дотации</t>
  </si>
  <si>
    <t>2 02 19 999 14 0000 150</t>
  </si>
  <si>
    <t>Прочие дотации бюджетам муниципальных округов</t>
  </si>
  <si>
    <t>2 02 20 000 00 0000 150</t>
  </si>
  <si>
    <t>Субсидии бюджетам бюджетной системы Российской Федерации (межбюджетные субсидии)</t>
  </si>
  <si>
    <t>2 02 20 077 00 0000 150</t>
  </si>
  <si>
    <t>Субсидии бюджетам на софинансирование капитальных вложений в объекты муниципальной собственности</t>
  </si>
  <si>
    <t>2 02 20 077 14 0000 150</t>
  </si>
  <si>
    <t>Субсидии бюджетам муниципальных округов на софинансирование капитальных вложений в объекты муниципальной собственности</t>
  </si>
  <si>
    <t>2 02 25 497 00 0000 150</t>
  </si>
  <si>
    <t>Субсидии бюджетам на реализацию мероприятий по обеспечению жильем молодых семей</t>
  </si>
  <si>
    <t>2 02 25 497 14 0000 150</t>
  </si>
  <si>
    <t>Субсидии бюджетам муниципальных округов на реализацию мероприятий по обеспечению жильем молодых семей</t>
  </si>
  <si>
    <t>2 02 25 555 00 0000 150</t>
  </si>
  <si>
    <t>Субсидии бюджетам на реализацию программ формирования современной городской среды</t>
  </si>
  <si>
    <t>2 02 25 555 14 0000 150</t>
  </si>
  <si>
    <t>Субсидии бюджетам муниципальных округов на реализацию программ формирования современной городской среды</t>
  </si>
  <si>
    <t>2 02 25 576 00 0000 150</t>
  </si>
  <si>
    <t>Субсидии бюджетам на обеспечение комплексного развития сельских территорий</t>
  </si>
  <si>
    <t>2 02 25 576 14 0000 150</t>
  </si>
  <si>
    <t>Субсидии бюджетам муниципальных округов на обеспечение комплексного развития сельских территорий</t>
  </si>
  <si>
    <t>2 02 29 999 00 0000 150</t>
  </si>
  <si>
    <t>Прочие субсидии</t>
  </si>
  <si>
    <t>2 02 29 999 14 0000 150</t>
  </si>
  <si>
    <t>Прочие субсидии бюджетам муниципальных округов</t>
  </si>
  <si>
    <t>2 02 30 000 00 0000 150</t>
  </si>
  <si>
    <t>Субвенции бюджетам бюджетной системы Российской Федерации</t>
  </si>
  <si>
    <t>2 02 30 024 00 0000 150</t>
  </si>
  <si>
    <t>Субвенции местным бюджетам на выполнение передаваемых полномочий субъектов Российской Федерации</t>
  </si>
  <si>
    <t>2 02 30 024 14 0000 150</t>
  </si>
  <si>
    <t>Субвенции бюджетам муниципальных округов на выполнение передаваемых полномочий субъектов Российской Федерации</t>
  </si>
  <si>
    <t>2 02 35 082 00 0000 150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</si>
  <si>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</si>
  <si>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2 02 35 082 14 0000 150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</si>
  <si>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</si>
  <si>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2 02 35 118 00 0000 150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</si>
  <si>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</si>
  <si>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2 02 35 118 14 0000 150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</si>
  <si>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</si>
  <si>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2 02 35 120 00 0000 150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</si>
  <si>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</si>
  <si>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</si>
  <si>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</si>
  <si>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2 02 35 930 00 0000 150</t>
  </si>
  <si>
    <t>Субвенции бюджетам на государственную регистрацию актов гражданского состояния</t>
  </si>
  <si>
    <t>2 02 35 930 14 0000 150</t>
  </si>
  <si>
    <t>Субвенции бюджетам муниципальных округов на государственную регистрацию актов гражданского состояния</t>
  </si>
  <si>
    <t>2 02 39 999 00 0000 150</t>
  </si>
  <si>
    <t>Прочие субвенции</t>
  </si>
  <si>
    <t>2 02 39 999 14 0000 150</t>
  </si>
  <si>
    <t>Прочие субвенции бюджетам муниципальных округов</t>
  </si>
  <si>
    <t>2 02 40 000 00 0000 150</t>
  </si>
  <si>
    <t>Иные межбюджетные трансферты</t>
  </si>
  <si>
    <t>2 02 45 179 00 0000 150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</si>
  <si>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</si>
  <si>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</si>
  <si>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</si>
  <si>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</si>
  <si>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</si>
  <si>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2 02 45 303 14 0000 150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</si>
  <si>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</si>
  <si>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2 02 49 999 00 0000 150</t>
  </si>
  <si>
    <t>Прочие межбюджетные трансферты, передаваемые бюджетам</t>
  </si>
  <si>
    <t>2 02 49 999 14 0000 150</t>
  </si>
  <si>
    <t>Прочие межбюджетные трансферты, передаваемые бюджетам муниципальных округов</t>
  </si>
  <si>
    <t>Иные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(муниципальные образовательные организации)</t>
  </si>
  <si>
    <t>2 18 00 000 00 0000 000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</si>
  <si>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</si>
  <si>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2 18 00 000 00 0000 150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</si>
  <si>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</si>
  <si>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2 18 00 000 14 0000 150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</si>
  <si>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</si>
  <si>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2 18 04 000 14 0000 150</t>
  </si>
  <si>
    <t>Доходы бюджетов муниципальных округов от возврата организациями остатков субсидий прошлых лет</t>
  </si>
  <si>
    <t>2 18 04 010 14 0000 150</t>
  </si>
  <si>
    <t>Доходы бюджетов муниципальных округов от возврата бюджетными учреждениями остатков субсидий прошлых лет</t>
  </si>
  <si>
    <t>2 19 00 000 00 0000 000</t>
  </si>
  <si>
    <t>ВОЗВРАТ ОСТАТКОВ СУБСИДИЙ, СУБВЕНЦИЙ И ИНЫХ МЕЖБЮДЖЕТНЫХ ТРАНСФЕРТОВ, ИМЕЮЩИХ ЦЕЛЕВОЕ НАЗНАЧЕНИЕ, ПРОШЛЫХ ЛЕТ</t>
  </si>
  <si>
    <t>2 19 00 000 14 0000 150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</si>
  <si>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</si>
  <si>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2 19 45 303 14 0000 150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</si>
  <si>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</si>
  <si>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2 19 60 010 14 0000 150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</si>
  <si>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</si>
  <si>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Приложение 1</t>
  </si>
  <si>
    <t>к постановлению администрации</t>
  </si>
  <si>
    <t>Уинского муниципального округа</t>
  </si>
  <si>
    <t>Пермского края</t>
  </si>
  <si>
    <t>Уточненный план</t>
  </si>
  <si>
    <t>Утвержденный план на 2024 год</t>
  </si>
  <si>
    <t>на 2024 год</t>
  </si>
  <si>
    <t>Наименование кода поступлений в бюджет, группы, подгруппы,статьи, подстатьи, элемента, группы подвида, аналитической группы подвида доходов</t>
  </si>
  <si>
    <t>Код</t>
  </si>
  <si>
    <t>1</t>
  </si>
  <si>
    <t>2</t>
  </si>
  <si>
    <t>3</t>
  </si>
  <si>
    <t>4</t>
  </si>
  <si>
    <t>5</t>
  </si>
  <si>
    <t>6</t>
  </si>
  <si>
    <t>7</t>
  </si>
  <si>
    <t>рублей</t>
  </si>
  <si>
    <t>ВСЕГО ДОХОДОВ</t>
  </si>
  <si>
    <t>Иные дотации на стимулирование муниципальных образований к росту доходов</t>
  </si>
  <si>
    <t>Субсидии на строительство (реконструкцию) объектов общественной инфраструктуры муниципального значения,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t>
  </si>
  <si>
    <t xml:space="preserve">Субсидии на реализацию регионального проекта "Комфортный край" </t>
  </si>
  <si>
    <t xml:space="preserve">Субсидии на реализацию программ формирования современной городской среды </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</si>
  <si>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</si>
  <si>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реализацию мероприятий, направленных на комплексное развитие сельских территорий (Благоустройство сельских территорий)</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</si>
  <si>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</si>
  <si>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 xml:space="preserve">Субсидии на выплату материального стимулирования народным дружинникам за участие в охране общественного порядка </t>
  </si>
  <si>
    <t>Субсидии на реализацию мероприятий с участием средств самообложения граждан</t>
  </si>
  <si>
    <t>Субсидии на обеспечение мероприятий по модернизации систем коммунальной инфраструктуры (без финансовой поддержки за счет средств публично-правовой компании «Фонд развития территорий»</t>
  </si>
  <si>
    <t>Субсидии на устройство спортивных площадок и их оснащение</t>
  </si>
  <si>
    <t>Субсидии на разработку пректов межевания территории и проведение комплексных кадастровых работ</t>
  </si>
  <si>
    <t>Субсидии на софинансирование проектов инициативного бюджетирования</t>
  </si>
  <si>
    <t>Субсидии на снос расселенных жилых домов и нежилых зданий (сооружений), расположенных на территории муниципальных образований Пермского края</t>
  </si>
  <si>
    <t>Субсидии на реализацию мероприятия "Умею плавать"</t>
  </si>
  <si>
    <t>Единая субвенция на выполнение отдельных государственных полномочий в сфере образования</t>
  </si>
  <si>
    <t>Субвенции  на образование комиссий по делам несовершеннолетних и защите их прав и организация их деятельности</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</si>
  <si>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</si>
  <si>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</si>
  <si>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</si>
  <si>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</si>
  <si>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</si>
  <si>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</si>
  <si>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</si>
  <si>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</si>
  <si>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</si>
  <si>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 xml:space="preserve">Субвенции на осуществление отдельного государственного полномочия по планированию использования земель сельскохозяйственного назначения </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</si>
  <si>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</si>
  <si>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</si>
  <si>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Иные межбюджетные трансферты за счет безвозмездных поступлений в бюджеты субъектов Российской Федерации от государственной корпорации - Фонд содействия реформирования жилищно-коммунального хозяйства по обеспечению мероприятий по переселению граждан из аварийного жилищного фонда</t>
  </si>
  <si>
    <t>Иные межбюджетные трансферты  на обеспечение жильем молодых семей</t>
  </si>
  <si>
    <t>Иные межбюджетные трансферты на организацию занятий физической культурой в образовательных организациях</t>
  </si>
  <si>
    <t>Иные межбюджетные трансферты на предоставление бесплатного горячего питания обучающимся 5-11 классов общеобразовательных организаций, являющихся детьми участников специальной военной операции</t>
  </si>
  <si>
    <t>Иные межбюджетные трансферты на реализацию мероприятий по обеспечению устойчивого сокращения непригодного для проживания жилого фонда</t>
  </si>
  <si>
    <t>1 16 01 080 01 0000 140</t>
  </si>
  <si>
    <t>1 16 01 083 01 0000 140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</si>
  <si>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</si>
  <si>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</si>
  <si>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1 16 10 000 00 0000 140</t>
  </si>
  <si>
    <t>1 16 10 030 14 0000 140</t>
  </si>
  <si>
    <t>1 16 10 031 14 0000 140</t>
  </si>
  <si>
    <t>1 16 10 032 14 0000 140</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</si>
  <si>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</si>
  <si>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</si>
  <si>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Возмещение ущерба при возникновении страховых случаев, когда выгодоприобретателями выступают получатели средств бюджета муниципального округа</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</si>
  <si>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</si>
  <si>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1 17 14 020 14 0000 150</t>
  </si>
  <si>
    <t>1 17 14 000 00 0000 150</t>
  </si>
  <si>
    <t>Средства самообложения граждан</t>
  </si>
  <si>
    <t>Средства самообложения граждан, зачисляемые в бюджеты муниципальных округов</t>
  </si>
  <si>
    <t>Иные дотации на стимулирование муниципальных образований к увеличению численности самозанятых и поступлений налога на профессиональный доход</t>
  </si>
  <si>
    <t>Субсидии на софинансирование расходных обязательств по организации бесплатной перевозки обучающихся</t>
  </si>
  <si>
    <t>Иные межбюджетные трансферты на Краевой конкурс "Лидеры общественного самоуправления"</t>
  </si>
  <si>
    <t>на 01.10.2024</t>
  </si>
  <si>
    <t>Исполнено               за 9 месяцев           2024 года</t>
  </si>
  <si>
    <t>% выполнения уточненного плана на 01.10.2024 г.</t>
  </si>
  <si>
    <t>Информация по исполнению доходов бюджета Уинского муниципального округа Пермского края за 9 месяцев 2024 года</t>
  </si>
  <si>
    <t>1 16 07 010 00 0000 140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</si>
  <si>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</si>
  <si>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1 16 07 010 14 0000 140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</si>
  <si>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</si>
  <si>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1 16 10 120 00 0000 140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</si>
  <si>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</si>
  <si>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</si>
  <si>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1 16 10 123 01 0000 140</t>
  </si>
  <si>
    <t>Субсидия на путевки на санаторно-курортное лечение работникам муниципальных учреждений</t>
  </si>
  <si>
    <t>Субсидия на поддержку муниципальных программ формирования современной городской среды (дворовые и общественные территории)</t>
  </si>
  <si>
    <t>2 02 45 050 00 0000 150</t>
  </si>
  <si>
    <t>2 02 45 050 14 0000 150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</si>
  <si>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</si>
  <si>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</si>
  <si>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Иные МБТ на конкурс глав</t>
  </si>
  <si>
    <t>Иные МБТ на конкурс комиссий по делам несовершеннолетних и защите их прав</t>
  </si>
  <si>
    <t>Иные МБТ на организацию бесплатного горячего питания обучающихся, получающих начальное общее образование в муниципальных образовательных организациях"</t>
  </si>
</sst>
</file>

<file path=xl/styles.xml><?xml version="1.0" encoding="utf-8"?>
<styleSheet xmlns="http://schemas.openxmlformats.org/spreadsheetml/2006/main">
  <numFmts count="2">
    <numFmt numFmtId="164" formatCode="?"/>
    <numFmt numFmtId="165" formatCode="#,##0.0"/>
  </numFmts>
  <fonts count="3">
    <font>
      <sz val="10"/>
      <name val="Arial"/>
    </font>
    <font>
      <sz val="10"/>
      <name val="Times New Roman"/>
      <family val="1"/>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31">
    <xf numFmtId="0" fontId="0" fillId="0" borderId="0" xfId="0"/>
    <xf numFmtId="0" fontId="1" fillId="2" borderId="0" xfId="0" applyFont="1" applyFill="1"/>
    <xf numFmtId="0" fontId="1" fillId="2" borderId="0" xfId="0" applyFont="1" applyFill="1" applyBorder="1" applyAlignment="1" applyProtection="1">
      <alignment wrapText="1"/>
    </xf>
    <xf numFmtId="0" fontId="1" fillId="2" borderId="0" xfId="0" applyFont="1" applyFill="1" applyBorder="1" applyAlignment="1" applyProtection="1"/>
    <xf numFmtId="0" fontId="2" fillId="2" borderId="0" xfId="0" applyFont="1" applyFill="1" applyBorder="1" applyAlignment="1" applyProtection="1">
      <alignment horizontal="left"/>
    </xf>
    <xf numFmtId="0" fontId="2" fillId="2" borderId="0" xfId="0" applyFont="1" applyFill="1" applyBorder="1" applyAlignment="1" applyProtection="1">
      <alignment horizontal="center"/>
    </xf>
    <xf numFmtId="0" fontId="1" fillId="2" borderId="0" xfId="0" applyFont="1" applyFill="1" applyBorder="1" applyAlignment="1" applyProtection="1">
      <alignment horizontal="right"/>
    </xf>
    <xf numFmtId="49" fontId="1" fillId="2" borderId="1"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xf>
    <xf numFmtId="49" fontId="2" fillId="2" borderId="1" xfId="0" applyNumberFormat="1" applyFont="1" applyFill="1" applyBorder="1" applyAlignment="1" applyProtection="1">
      <alignment horizontal="left"/>
    </xf>
    <xf numFmtId="4" fontId="2" fillId="2" borderId="1" xfId="0" applyNumberFormat="1" applyFont="1" applyFill="1" applyBorder="1" applyAlignment="1" applyProtection="1">
      <alignment horizontal="right"/>
    </xf>
    <xf numFmtId="165" fontId="2" fillId="2" borderId="1" xfId="0" applyNumberFormat="1" applyFont="1" applyFill="1" applyBorder="1" applyAlignment="1" applyProtection="1">
      <alignment horizontal="right" vertical="center"/>
    </xf>
    <xf numFmtId="49" fontId="2" fillId="2" borderId="1"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left" vertical="center" wrapText="1"/>
    </xf>
    <xf numFmtId="4" fontId="2" fillId="2" borderId="1" xfId="0" applyNumberFormat="1" applyFont="1" applyFill="1" applyBorder="1" applyAlignment="1" applyProtection="1">
      <alignment horizontal="right" vertical="center" wrapText="1"/>
    </xf>
    <xf numFmtId="49" fontId="1" fillId="2" borderId="1" xfId="0" applyNumberFormat="1" applyFont="1" applyFill="1" applyBorder="1" applyAlignment="1" applyProtection="1">
      <alignment horizontal="left" vertical="center" wrapText="1"/>
    </xf>
    <xf numFmtId="4" fontId="1" fillId="2" borderId="1" xfId="0" applyNumberFormat="1" applyFont="1" applyFill="1" applyBorder="1" applyAlignment="1" applyProtection="1">
      <alignment horizontal="right" vertical="center" wrapText="1"/>
    </xf>
    <xf numFmtId="165" fontId="1" fillId="2" borderId="1" xfId="0" applyNumberFormat="1" applyFont="1" applyFill="1" applyBorder="1" applyAlignment="1" applyProtection="1">
      <alignment horizontal="right" vertical="center"/>
    </xf>
    <xf numFmtId="164" fontId="1" fillId="2" borderId="1" xfId="0" applyNumberFormat="1" applyFont="1" applyFill="1" applyBorder="1" applyAlignment="1" applyProtection="1">
      <alignment horizontal="left" vertical="center" wrapText="1"/>
    </xf>
    <xf numFmtId="164" fontId="2" fillId="2" borderId="1" xfId="0" applyNumberFormat="1" applyFont="1" applyFill="1" applyBorder="1" applyAlignment="1" applyProtection="1">
      <alignment horizontal="left" vertical="center" wrapText="1"/>
    </xf>
    <xf numFmtId="2" fontId="1" fillId="2" borderId="1" xfId="0" applyNumberFormat="1" applyFont="1" applyFill="1" applyBorder="1" applyAlignment="1" applyProtection="1">
      <alignment horizontal="left" vertical="center" wrapText="1"/>
    </xf>
    <xf numFmtId="49" fontId="1" fillId="2" borderId="2" xfId="0" applyNumberFormat="1" applyFont="1" applyFill="1" applyBorder="1" applyAlignment="1" applyProtection="1">
      <alignment horizontal="left" vertical="center" wrapText="1"/>
    </xf>
    <xf numFmtId="49" fontId="1" fillId="2" borderId="3" xfId="0" applyNumberFormat="1" applyFont="1" applyFill="1" applyBorder="1" applyAlignment="1" applyProtection="1">
      <alignment horizontal="left" vertical="center" wrapText="1"/>
    </xf>
    <xf numFmtId="164" fontId="1" fillId="2" borderId="1" xfId="0" applyNumberFormat="1" applyFont="1" applyFill="1" applyBorder="1" applyAlignment="1">
      <alignment horizontal="left" vertical="center" wrapText="1"/>
    </xf>
    <xf numFmtId="164" fontId="1" fillId="2" borderId="2" xfId="0" applyNumberFormat="1" applyFont="1" applyFill="1" applyBorder="1" applyAlignment="1" applyProtection="1">
      <alignment horizontal="left" vertical="center" wrapText="1"/>
    </xf>
    <xf numFmtId="4" fontId="1" fillId="2" borderId="0" xfId="0" applyNumberFormat="1" applyFont="1" applyFill="1"/>
    <xf numFmtId="49" fontId="1" fillId="2" borderId="1" xfId="0" applyNumberFormat="1" applyFont="1" applyFill="1" applyBorder="1" applyAlignment="1" applyProtection="1">
      <alignment horizontal="center" vertical="center" wrapText="1"/>
    </xf>
    <xf numFmtId="0" fontId="1" fillId="2" borderId="0" xfId="0" applyFont="1" applyFill="1" applyBorder="1" applyAlignment="1" applyProtection="1">
      <alignment horizontal="left" wrapText="1"/>
    </xf>
    <xf numFmtId="0" fontId="1" fillId="2" borderId="0" xfId="0" applyFont="1" applyFill="1" applyBorder="1" applyAlignment="1" applyProtection="1">
      <alignment wrapText="1"/>
    </xf>
    <xf numFmtId="49" fontId="2" fillId="2" borderId="0" xfId="0" applyNumberFormat="1" applyFont="1" applyFill="1" applyBorder="1" applyAlignment="1" applyProtection="1">
      <alignment horizontal="center"/>
    </xf>
    <xf numFmtId="0" fontId="1" fillId="2" borderId="1"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pageSetUpPr fitToPage="1"/>
  </sheetPr>
  <dimension ref="A1:H342"/>
  <sheetViews>
    <sheetView showGridLines="0" tabSelected="1" workbookViewId="0">
      <selection activeCell="G339" sqref="G339"/>
    </sheetView>
  </sheetViews>
  <sheetFormatPr defaultRowHeight="12.75" customHeight="1" outlineLevelRow="7"/>
  <cols>
    <col min="1" max="1" width="21" style="1" customWidth="1"/>
    <col min="2" max="2" width="30.7109375" style="1" customWidth="1"/>
    <col min="3" max="3" width="13.85546875" style="1" customWidth="1"/>
    <col min="4" max="7" width="13.7109375" style="1" customWidth="1"/>
    <col min="8" max="8" width="14.7109375" style="1" customWidth="1"/>
    <col min="9" max="16384" width="9.140625" style="1"/>
  </cols>
  <sheetData>
    <row r="1" spans="1:8" ht="12.75" customHeight="1">
      <c r="E1" s="1" t="s">
        <v>399</v>
      </c>
      <c r="F1" s="2"/>
      <c r="G1" s="2"/>
      <c r="H1" s="2"/>
    </row>
    <row r="2" spans="1:8" ht="12.75" customHeight="1">
      <c r="E2" s="1" t="s">
        <v>400</v>
      </c>
      <c r="F2" s="2"/>
      <c r="G2" s="2"/>
      <c r="H2" s="2"/>
    </row>
    <row r="3" spans="1:8">
      <c r="A3" s="27"/>
      <c r="B3" s="27"/>
      <c r="C3" s="27"/>
      <c r="D3" s="27"/>
      <c r="E3" s="3" t="s">
        <v>401</v>
      </c>
      <c r="F3" s="3"/>
      <c r="G3" s="3"/>
      <c r="H3" s="3"/>
    </row>
    <row r="4" spans="1:8">
      <c r="A4" s="3"/>
      <c r="B4" s="3"/>
      <c r="C4" s="3"/>
      <c r="D4" s="3"/>
      <c r="E4" s="3" t="s">
        <v>402</v>
      </c>
      <c r="F4" s="3"/>
      <c r="G4" s="3"/>
      <c r="H4" s="3"/>
    </row>
    <row r="5" spans="1:8">
      <c r="A5" s="4"/>
      <c r="B5" s="5"/>
      <c r="C5" s="5"/>
      <c r="D5" s="5"/>
      <c r="E5" s="5"/>
      <c r="F5" s="5"/>
      <c r="G5" s="5"/>
      <c r="H5" s="5"/>
    </row>
    <row r="6" spans="1:8">
      <c r="A6" s="29" t="s">
        <v>473</v>
      </c>
      <c r="B6" s="29"/>
      <c r="C6" s="29"/>
      <c r="D6" s="29"/>
      <c r="E6" s="29"/>
      <c r="F6" s="29"/>
      <c r="G6" s="29"/>
      <c r="H6" s="5"/>
    </row>
    <row r="7" spans="1:8">
      <c r="A7" s="28"/>
      <c r="B7" s="28"/>
      <c r="C7" s="28"/>
      <c r="D7" s="28"/>
      <c r="E7" s="28"/>
      <c r="F7" s="28"/>
    </row>
    <row r="8" spans="1:8">
      <c r="A8" s="3"/>
      <c r="B8" s="3"/>
      <c r="C8" s="3"/>
      <c r="D8" s="3"/>
      <c r="E8" s="3"/>
      <c r="F8" s="3"/>
      <c r="G8" s="6" t="s">
        <v>415</v>
      </c>
      <c r="H8" s="3"/>
    </row>
    <row r="9" spans="1:8" ht="33" customHeight="1">
      <c r="A9" s="26" t="s">
        <v>407</v>
      </c>
      <c r="B9" s="26" t="s">
        <v>406</v>
      </c>
      <c r="C9" s="26" t="s">
        <v>404</v>
      </c>
      <c r="D9" s="26" t="s">
        <v>403</v>
      </c>
      <c r="E9" s="30"/>
      <c r="F9" s="26" t="s">
        <v>471</v>
      </c>
      <c r="G9" s="26" t="s">
        <v>472</v>
      </c>
    </row>
    <row r="10" spans="1:8" ht="39" customHeight="1">
      <c r="A10" s="26"/>
      <c r="B10" s="26"/>
      <c r="C10" s="26"/>
      <c r="D10" s="7" t="s">
        <v>405</v>
      </c>
      <c r="E10" s="7" t="s">
        <v>470</v>
      </c>
      <c r="F10" s="26"/>
      <c r="G10" s="26"/>
    </row>
    <row r="11" spans="1:8">
      <c r="A11" s="7" t="s">
        <v>408</v>
      </c>
      <c r="B11" s="7" t="s">
        <v>409</v>
      </c>
      <c r="C11" s="7" t="s">
        <v>410</v>
      </c>
      <c r="D11" s="7" t="s">
        <v>411</v>
      </c>
      <c r="E11" s="7" t="s">
        <v>412</v>
      </c>
      <c r="F11" s="7" t="s">
        <v>413</v>
      </c>
      <c r="G11" s="7" t="s">
        <v>414</v>
      </c>
    </row>
    <row r="12" spans="1:8">
      <c r="A12" s="8"/>
      <c r="B12" s="9" t="s">
        <v>416</v>
      </c>
      <c r="C12" s="10">
        <f>C13+C248</f>
        <v>511794950.10000008</v>
      </c>
      <c r="D12" s="10">
        <f t="shared" ref="D12:F12" si="0">D13+D248</f>
        <v>637458336.47000003</v>
      </c>
      <c r="E12" s="10">
        <f t="shared" si="0"/>
        <v>429164298.77999997</v>
      </c>
      <c r="F12" s="10">
        <f t="shared" si="0"/>
        <v>428861738.07999998</v>
      </c>
      <c r="G12" s="11">
        <f>F12/E12*100</f>
        <v>99.929500030440536</v>
      </c>
    </row>
    <row r="13" spans="1:8" ht="25.5">
      <c r="A13" s="12" t="s">
        <v>0</v>
      </c>
      <c r="B13" s="13" t="s">
        <v>1</v>
      </c>
      <c r="C13" s="14">
        <f>C14+C44+C58+C76+C90+C97+C122+C130+C142+C158+C231</f>
        <v>85210969.790000007</v>
      </c>
      <c r="D13" s="14">
        <f t="shared" ref="D13:F13" si="1">D14+D44+D58+D76+D90+D97+D122+D130+D142+D158+D231</f>
        <v>87348907.250000015</v>
      </c>
      <c r="E13" s="14">
        <f t="shared" si="1"/>
        <v>60945996.590000004</v>
      </c>
      <c r="F13" s="14">
        <f t="shared" si="1"/>
        <v>61216257.739999995</v>
      </c>
      <c r="G13" s="11">
        <f t="shared" ref="G13:G76" si="2">F13/E13*100</f>
        <v>100.44344364703413</v>
      </c>
    </row>
    <row r="14" spans="1:8" ht="25.5" outlineLevel="1">
      <c r="A14" s="12" t="s">
        <v>2</v>
      </c>
      <c r="B14" s="13" t="s">
        <v>3</v>
      </c>
      <c r="C14" s="14">
        <f>C15</f>
        <v>29431000</v>
      </c>
      <c r="D14" s="14">
        <f t="shared" ref="D14:F14" si="3">D15</f>
        <v>29431000</v>
      </c>
      <c r="E14" s="14">
        <f t="shared" si="3"/>
        <v>21306800</v>
      </c>
      <c r="F14" s="14">
        <f t="shared" si="3"/>
        <v>21306796.690000001</v>
      </c>
      <c r="G14" s="11">
        <f t="shared" si="2"/>
        <v>99.999984465053416</v>
      </c>
    </row>
    <row r="15" spans="1:8" outlineLevel="2">
      <c r="A15" s="7" t="s">
        <v>4</v>
      </c>
      <c r="B15" s="15" t="s">
        <v>5</v>
      </c>
      <c r="C15" s="16">
        <f>C16+C24+C27+C32+C35+C38+C41</f>
        <v>29431000</v>
      </c>
      <c r="D15" s="16">
        <f t="shared" ref="D15:F15" si="4">D16+D24+D27+D32+D35+D38+D41</f>
        <v>29431000</v>
      </c>
      <c r="E15" s="16">
        <f t="shared" si="4"/>
        <v>21306800</v>
      </c>
      <c r="F15" s="16">
        <f t="shared" si="4"/>
        <v>21306796.690000001</v>
      </c>
      <c r="G15" s="17">
        <f t="shared" si="2"/>
        <v>99.999984465053416</v>
      </c>
    </row>
    <row r="16" spans="1:8" ht="178.5" outlineLevel="3" collapsed="1">
      <c r="A16" s="7" t="s">
        <v>6</v>
      </c>
      <c r="B16" s="18" t="s">
        <v>7</v>
      </c>
      <c r="C16" s="16">
        <v>27711000</v>
      </c>
      <c r="D16" s="16">
        <v>27711000</v>
      </c>
      <c r="E16" s="16">
        <v>19768800</v>
      </c>
      <c r="F16" s="16">
        <v>20641746.109999999</v>
      </c>
      <c r="G16" s="17">
        <f t="shared" si="2"/>
        <v>104.41577693132614</v>
      </c>
    </row>
    <row r="17" spans="1:7" ht="229.5" hidden="1" outlineLevel="4">
      <c r="A17" s="7" t="s">
        <v>8</v>
      </c>
      <c r="B17" s="18" t="s">
        <v>9</v>
      </c>
      <c r="C17" s="16">
        <v>27711000</v>
      </c>
      <c r="D17" s="16">
        <v>27711000</v>
      </c>
      <c r="E17" s="16">
        <v>4713000</v>
      </c>
      <c r="F17" s="16">
        <v>4736869.96</v>
      </c>
      <c r="G17" s="17">
        <f t="shared" si="2"/>
        <v>100.50647061319754</v>
      </c>
    </row>
    <row r="18" spans="1:7" ht="229.5" hidden="1" outlineLevel="7">
      <c r="A18" s="7" t="s">
        <v>8</v>
      </c>
      <c r="B18" s="18" t="s">
        <v>9</v>
      </c>
      <c r="C18" s="16">
        <v>27711000</v>
      </c>
      <c r="D18" s="16">
        <v>27711000</v>
      </c>
      <c r="E18" s="16">
        <v>4713000</v>
      </c>
      <c r="F18" s="16">
        <v>-5910168.3300000001</v>
      </c>
      <c r="G18" s="17">
        <f t="shared" si="2"/>
        <v>-125.40140738383197</v>
      </c>
    </row>
    <row r="19" spans="1:7" ht="229.5" hidden="1" outlineLevel="7">
      <c r="A19" s="7" t="s">
        <v>8</v>
      </c>
      <c r="B19" s="18" t="s">
        <v>9</v>
      </c>
      <c r="C19" s="16">
        <v>0</v>
      </c>
      <c r="D19" s="16">
        <v>0</v>
      </c>
      <c r="E19" s="16">
        <v>0</v>
      </c>
      <c r="F19" s="16">
        <v>10520638.289999999</v>
      </c>
      <c r="G19" s="17" t="e">
        <f t="shared" si="2"/>
        <v>#DIV/0!</v>
      </c>
    </row>
    <row r="20" spans="1:7" ht="229.5" hidden="1" outlineLevel="7">
      <c r="A20" s="7" t="s">
        <v>8</v>
      </c>
      <c r="B20" s="18" t="s">
        <v>9</v>
      </c>
      <c r="C20" s="16">
        <v>0</v>
      </c>
      <c r="D20" s="16">
        <v>0</v>
      </c>
      <c r="E20" s="16">
        <v>0</v>
      </c>
      <c r="F20" s="16">
        <v>54400</v>
      </c>
      <c r="G20" s="17" t="e">
        <f t="shared" si="2"/>
        <v>#DIV/0!</v>
      </c>
    </row>
    <row r="21" spans="1:7" ht="229.5" hidden="1" outlineLevel="7">
      <c r="A21" s="7" t="s">
        <v>8</v>
      </c>
      <c r="B21" s="18" t="s">
        <v>9</v>
      </c>
      <c r="C21" s="16">
        <v>0</v>
      </c>
      <c r="D21" s="16">
        <v>0</v>
      </c>
      <c r="E21" s="16">
        <v>0</v>
      </c>
      <c r="F21" s="16">
        <v>72000</v>
      </c>
      <c r="G21" s="17" t="e">
        <f t="shared" si="2"/>
        <v>#DIV/0!</v>
      </c>
    </row>
    <row r="22" spans="1:7" ht="229.5" hidden="1" outlineLevel="4">
      <c r="A22" s="7" t="s">
        <v>10</v>
      </c>
      <c r="B22" s="18" t="s">
        <v>11</v>
      </c>
      <c r="C22" s="16">
        <v>0</v>
      </c>
      <c r="D22" s="16">
        <v>0</v>
      </c>
      <c r="E22" s="16">
        <v>0</v>
      </c>
      <c r="F22" s="16">
        <v>389.66</v>
      </c>
      <c r="G22" s="17" t="e">
        <f t="shared" si="2"/>
        <v>#DIV/0!</v>
      </c>
    </row>
    <row r="23" spans="1:7" ht="229.5" hidden="1" outlineLevel="7">
      <c r="A23" s="7" t="s">
        <v>10</v>
      </c>
      <c r="B23" s="18" t="s">
        <v>11</v>
      </c>
      <c r="C23" s="16">
        <v>0</v>
      </c>
      <c r="D23" s="16">
        <v>0</v>
      </c>
      <c r="E23" s="16">
        <v>0</v>
      </c>
      <c r="F23" s="16">
        <v>389.66</v>
      </c>
      <c r="G23" s="17" t="e">
        <f t="shared" si="2"/>
        <v>#DIV/0!</v>
      </c>
    </row>
    <row r="24" spans="1:7" ht="178.5" outlineLevel="3" collapsed="1">
      <c r="A24" s="7" t="s">
        <v>12</v>
      </c>
      <c r="B24" s="18" t="s">
        <v>13</v>
      </c>
      <c r="C24" s="16">
        <v>67000</v>
      </c>
      <c r="D24" s="16">
        <v>67000</v>
      </c>
      <c r="E24" s="16">
        <v>67000</v>
      </c>
      <c r="F24" s="16">
        <v>48781.03</v>
      </c>
      <c r="G24" s="17">
        <f t="shared" si="2"/>
        <v>72.807507462686559</v>
      </c>
    </row>
    <row r="25" spans="1:7" ht="229.5" hidden="1" outlineLevel="4">
      <c r="A25" s="7" t="s">
        <v>14</v>
      </c>
      <c r="B25" s="18" t="s">
        <v>15</v>
      </c>
      <c r="C25" s="16">
        <v>67000</v>
      </c>
      <c r="D25" s="16">
        <v>67000</v>
      </c>
      <c r="E25" s="16">
        <v>0</v>
      </c>
      <c r="F25" s="16">
        <v>-10593.04</v>
      </c>
      <c r="G25" s="17" t="e">
        <f t="shared" si="2"/>
        <v>#DIV/0!</v>
      </c>
    </row>
    <row r="26" spans="1:7" ht="229.5" hidden="1" outlineLevel="7">
      <c r="A26" s="7" t="s">
        <v>14</v>
      </c>
      <c r="B26" s="18" t="s">
        <v>15</v>
      </c>
      <c r="C26" s="16">
        <v>67000</v>
      </c>
      <c r="D26" s="16">
        <v>67000</v>
      </c>
      <c r="E26" s="16">
        <v>0</v>
      </c>
      <c r="F26" s="16">
        <v>-10593.04</v>
      </c>
      <c r="G26" s="17" t="e">
        <f t="shared" si="2"/>
        <v>#DIV/0!</v>
      </c>
    </row>
    <row r="27" spans="1:7" ht="127.5" outlineLevel="3" collapsed="1">
      <c r="A27" s="7" t="s">
        <v>16</v>
      </c>
      <c r="B27" s="18" t="s">
        <v>17</v>
      </c>
      <c r="C27" s="16">
        <v>1011000</v>
      </c>
      <c r="D27" s="16">
        <v>1011000</v>
      </c>
      <c r="E27" s="16">
        <v>1011000</v>
      </c>
      <c r="F27" s="16">
        <v>427541.05</v>
      </c>
      <c r="G27" s="17">
        <f t="shared" si="2"/>
        <v>42.288926805143426</v>
      </c>
    </row>
    <row r="28" spans="1:7" ht="178.5" hidden="1" outlineLevel="4">
      <c r="A28" s="7" t="s">
        <v>18</v>
      </c>
      <c r="B28" s="18" t="s">
        <v>19</v>
      </c>
      <c r="C28" s="16">
        <v>1011000</v>
      </c>
      <c r="D28" s="16">
        <v>1011000</v>
      </c>
      <c r="E28" s="16">
        <v>0</v>
      </c>
      <c r="F28" s="16">
        <v>37260.33</v>
      </c>
      <c r="G28" s="17" t="e">
        <f t="shared" si="2"/>
        <v>#DIV/0!</v>
      </c>
    </row>
    <row r="29" spans="1:7" ht="178.5" hidden="1" outlineLevel="7">
      <c r="A29" s="7" t="s">
        <v>18</v>
      </c>
      <c r="B29" s="18" t="s">
        <v>19</v>
      </c>
      <c r="C29" s="16">
        <v>1011000</v>
      </c>
      <c r="D29" s="16">
        <v>1011000</v>
      </c>
      <c r="E29" s="16">
        <v>0</v>
      </c>
      <c r="F29" s="16">
        <v>37260.33</v>
      </c>
      <c r="G29" s="17" t="e">
        <f t="shared" si="2"/>
        <v>#DIV/0!</v>
      </c>
    </row>
    <row r="30" spans="1:7" ht="178.5" hidden="1" outlineLevel="4">
      <c r="A30" s="7" t="s">
        <v>20</v>
      </c>
      <c r="B30" s="18" t="s">
        <v>21</v>
      </c>
      <c r="C30" s="16">
        <v>0</v>
      </c>
      <c r="D30" s="16">
        <v>0</v>
      </c>
      <c r="E30" s="16">
        <v>0</v>
      </c>
      <c r="F30" s="16">
        <v>1406.04</v>
      </c>
      <c r="G30" s="17" t="e">
        <f t="shared" si="2"/>
        <v>#DIV/0!</v>
      </c>
    </row>
    <row r="31" spans="1:7" ht="178.5" hidden="1" outlineLevel="7">
      <c r="A31" s="7" t="s">
        <v>20</v>
      </c>
      <c r="B31" s="18" t="s">
        <v>21</v>
      </c>
      <c r="C31" s="16">
        <v>0</v>
      </c>
      <c r="D31" s="16">
        <v>0</v>
      </c>
      <c r="E31" s="16">
        <v>0</v>
      </c>
      <c r="F31" s="16">
        <v>1406.04</v>
      </c>
      <c r="G31" s="17" t="e">
        <f t="shared" si="2"/>
        <v>#DIV/0!</v>
      </c>
    </row>
    <row r="32" spans="1:7" ht="132" customHeight="1" outlineLevel="3" collapsed="1">
      <c r="A32" s="7" t="s">
        <v>22</v>
      </c>
      <c r="B32" s="18" t="s">
        <v>23</v>
      </c>
      <c r="C32" s="16">
        <v>122000</v>
      </c>
      <c r="D32" s="16">
        <v>122000</v>
      </c>
      <c r="E32" s="16">
        <v>70000</v>
      </c>
      <c r="F32" s="16">
        <v>86460</v>
      </c>
      <c r="G32" s="17">
        <f t="shared" si="2"/>
        <v>123.51428571428571</v>
      </c>
    </row>
    <row r="33" spans="1:7" ht="178.5" hidden="1" outlineLevel="4">
      <c r="A33" s="7" t="s">
        <v>24</v>
      </c>
      <c r="B33" s="18" t="s">
        <v>25</v>
      </c>
      <c r="C33" s="16">
        <v>122000</v>
      </c>
      <c r="D33" s="16">
        <v>122000</v>
      </c>
      <c r="E33" s="16">
        <v>10000</v>
      </c>
      <c r="F33" s="16">
        <v>44860</v>
      </c>
      <c r="G33" s="17">
        <f t="shared" si="2"/>
        <v>448.59999999999997</v>
      </c>
    </row>
    <row r="34" spans="1:7" ht="178.5" hidden="1" outlineLevel="7">
      <c r="A34" s="7" t="s">
        <v>24</v>
      </c>
      <c r="B34" s="18" t="s">
        <v>25</v>
      </c>
      <c r="C34" s="16">
        <v>122000</v>
      </c>
      <c r="D34" s="16">
        <v>122000</v>
      </c>
      <c r="E34" s="16">
        <v>10000</v>
      </c>
      <c r="F34" s="16">
        <v>44860</v>
      </c>
      <c r="G34" s="17">
        <f t="shared" si="2"/>
        <v>448.59999999999997</v>
      </c>
    </row>
    <row r="35" spans="1:7" ht="215.25" customHeight="1" outlineLevel="3" collapsed="1">
      <c r="A35" s="7" t="s">
        <v>26</v>
      </c>
      <c r="B35" s="18" t="s">
        <v>27</v>
      </c>
      <c r="C35" s="16">
        <v>234000</v>
      </c>
      <c r="D35" s="16">
        <v>234000</v>
      </c>
      <c r="E35" s="16">
        <v>175500</v>
      </c>
      <c r="F35" s="16">
        <v>0</v>
      </c>
      <c r="G35" s="17">
        <f t="shared" si="2"/>
        <v>0</v>
      </c>
    </row>
    <row r="36" spans="1:7" ht="280.5" hidden="1" outlineLevel="4">
      <c r="A36" s="7" t="s">
        <v>28</v>
      </c>
      <c r="B36" s="18" t="s">
        <v>29</v>
      </c>
      <c r="C36" s="16">
        <v>234000</v>
      </c>
      <c r="D36" s="16">
        <v>234000</v>
      </c>
      <c r="E36" s="16">
        <v>58500</v>
      </c>
      <c r="F36" s="16">
        <v>0</v>
      </c>
      <c r="G36" s="17">
        <f t="shared" si="2"/>
        <v>0</v>
      </c>
    </row>
    <row r="37" spans="1:7" ht="280.5" hidden="1" outlineLevel="7">
      <c r="A37" s="7" t="s">
        <v>28</v>
      </c>
      <c r="B37" s="18" t="s">
        <v>29</v>
      </c>
      <c r="C37" s="16">
        <v>234000</v>
      </c>
      <c r="D37" s="16">
        <v>234000</v>
      </c>
      <c r="E37" s="16">
        <v>58500</v>
      </c>
      <c r="F37" s="16">
        <v>0</v>
      </c>
      <c r="G37" s="17">
        <f t="shared" si="2"/>
        <v>0</v>
      </c>
    </row>
    <row r="38" spans="1:7" ht="105" customHeight="1" outlineLevel="3" collapsed="1">
      <c r="A38" s="7" t="s">
        <v>30</v>
      </c>
      <c r="B38" s="15" t="s">
        <v>31</v>
      </c>
      <c r="C38" s="16">
        <v>286000</v>
      </c>
      <c r="D38" s="16">
        <v>286000</v>
      </c>
      <c r="E38" s="16">
        <v>214500</v>
      </c>
      <c r="F38" s="16">
        <v>137182.5</v>
      </c>
      <c r="G38" s="17">
        <f t="shared" si="2"/>
        <v>63.954545454545453</v>
      </c>
    </row>
    <row r="39" spans="1:7" ht="153" hidden="1" outlineLevel="4">
      <c r="A39" s="7" t="s">
        <v>32</v>
      </c>
      <c r="B39" s="18" t="s">
        <v>33</v>
      </c>
      <c r="C39" s="16">
        <v>286000</v>
      </c>
      <c r="D39" s="16">
        <v>286000</v>
      </c>
      <c r="E39" s="16">
        <v>71500</v>
      </c>
      <c r="F39" s="16">
        <v>78390</v>
      </c>
      <c r="G39" s="17">
        <f t="shared" si="2"/>
        <v>109.63636363636364</v>
      </c>
    </row>
    <row r="40" spans="1:7" ht="153" hidden="1" outlineLevel="7">
      <c r="A40" s="7" t="s">
        <v>32</v>
      </c>
      <c r="B40" s="18" t="s">
        <v>33</v>
      </c>
      <c r="C40" s="16">
        <v>286000</v>
      </c>
      <c r="D40" s="16">
        <v>286000</v>
      </c>
      <c r="E40" s="16">
        <v>71500</v>
      </c>
      <c r="F40" s="16">
        <v>78390</v>
      </c>
      <c r="G40" s="17">
        <f t="shared" si="2"/>
        <v>109.63636363636364</v>
      </c>
    </row>
    <row r="41" spans="1:7" ht="105" customHeight="1" outlineLevel="3" collapsed="1">
      <c r="A41" s="7" t="s">
        <v>34</v>
      </c>
      <c r="B41" s="15" t="s">
        <v>35</v>
      </c>
      <c r="C41" s="16">
        <v>0</v>
      </c>
      <c r="D41" s="16">
        <v>0</v>
      </c>
      <c r="E41" s="16">
        <v>0</v>
      </c>
      <c r="F41" s="16">
        <v>-34914</v>
      </c>
      <c r="G41" s="17">
        <v>0</v>
      </c>
    </row>
    <row r="42" spans="1:7" ht="153" hidden="1" outlineLevel="4">
      <c r="A42" s="12" t="s">
        <v>36</v>
      </c>
      <c r="B42" s="19" t="s">
        <v>37</v>
      </c>
      <c r="C42" s="14">
        <v>0</v>
      </c>
      <c r="D42" s="14">
        <v>0</v>
      </c>
      <c r="E42" s="14">
        <v>0</v>
      </c>
      <c r="F42" s="14">
        <v>-34914</v>
      </c>
      <c r="G42" s="17" t="e">
        <f t="shared" si="2"/>
        <v>#DIV/0!</v>
      </c>
    </row>
    <row r="43" spans="1:7" ht="153" hidden="1" outlineLevel="7">
      <c r="A43" s="7" t="s">
        <v>36</v>
      </c>
      <c r="B43" s="18" t="s">
        <v>37</v>
      </c>
      <c r="C43" s="16">
        <v>0</v>
      </c>
      <c r="D43" s="16">
        <v>0</v>
      </c>
      <c r="E43" s="16">
        <v>0</v>
      </c>
      <c r="F43" s="16">
        <v>-34914</v>
      </c>
      <c r="G43" s="17" t="e">
        <f t="shared" si="2"/>
        <v>#DIV/0!</v>
      </c>
    </row>
    <row r="44" spans="1:7" ht="51" outlineLevel="1">
      <c r="A44" s="12" t="s">
        <v>38</v>
      </c>
      <c r="B44" s="13" t="s">
        <v>39</v>
      </c>
      <c r="C44" s="14">
        <f>C45</f>
        <v>11537500</v>
      </c>
      <c r="D44" s="14">
        <f t="shared" ref="D44:F44" si="5">D45</f>
        <v>11537500</v>
      </c>
      <c r="E44" s="14">
        <f t="shared" si="5"/>
        <v>8653125</v>
      </c>
      <c r="F44" s="14">
        <f t="shared" si="5"/>
        <v>8260158.1500000004</v>
      </c>
      <c r="G44" s="11">
        <f t="shared" si="2"/>
        <v>95.458671289274108</v>
      </c>
    </row>
    <row r="45" spans="1:7" ht="38.25" outlineLevel="2">
      <c r="A45" s="7" t="s">
        <v>40</v>
      </c>
      <c r="B45" s="15" t="s">
        <v>41</v>
      </c>
      <c r="C45" s="16">
        <f>C46+C49+C52+C55</f>
        <v>11537500</v>
      </c>
      <c r="D45" s="16">
        <f t="shared" ref="D45:F45" si="6">D46+D49+D52+D55</f>
        <v>11537500</v>
      </c>
      <c r="E45" s="16">
        <f t="shared" si="6"/>
        <v>8653125</v>
      </c>
      <c r="F45" s="16">
        <f t="shared" si="6"/>
        <v>8260158.1500000004</v>
      </c>
      <c r="G45" s="17">
        <f t="shared" si="2"/>
        <v>95.458671289274108</v>
      </c>
    </row>
    <row r="46" spans="1:7" ht="105.75" customHeight="1" outlineLevel="3">
      <c r="A46" s="7" t="s">
        <v>42</v>
      </c>
      <c r="B46" s="15" t="s">
        <v>43</v>
      </c>
      <c r="C46" s="16">
        <f>C47</f>
        <v>5920000</v>
      </c>
      <c r="D46" s="16">
        <f t="shared" ref="D46:F46" si="7">D47</f>
        <v>5920000</v>
      </c>
      <c r="E46" s="16">
        <f t="shared" si="7"/>
        <v>4440000</v>
      </c>
      <c r="F46" s="16">
        <f t="shared" si="7"/>
        <v>4286217.04</v>
      </c>
      <c r="G46" s="17">
        <f t="shared" si="2"/>
        <v>96.536419819819812</v>
      </c>
    </row>
    <row r="47" spans="1:7" ht="165.75" outlineLevel="4" collapsed="1">
      <c r="A47" s="7" t="s">
        <v>44</v>
      </c>
      <c r="B47" s="18" t="s">
        <v>45</v>
      </c>
      <c r="C47" s="16">
        <v>5920000</v>
      </c>
      <c r="D47" s="16">
        <v>5920000</v>
      </c>
      <c r="E47" s="16">
        <v>4440000</v>
      </c>
      <c r="F47" s="16">
        <v>4286217.04</v>
      </c>
      <c r="G47" s="17">
        <f t="shared" si="2"/>
        <v>96.536419819819812</v>
      </c>
    </row>
    <row r="48" spans="1:7" ht="165.75" hidden="1" outlineLevel="7">
      <c r="A48" s="7" t="s">
        <v>44</v>
      </c>
      <c r="B48" s="18" t="s">
        <v>45</v>
      </c>
      <c r="C48" s="16">
        <v>5920000</v>
      </c>
      <c r="D48" s="16">
        <v>5920000</v>
      </c>
      <c r="E48" s="16">
        <v>1480000</v>
      </c>
      <c r="F48" s="16">
        <v>1440311.33</v>
      </c>
      <c r="G48" s="17">
        <f t="shared" si="2"/>
        <v>97.318333108108106</v>
      </c>
    </row>
    <row r="49" spans="1:7" ht="132.75" customHeight="1" outlineLevel="3">
      <c r="A49" s="7" t="s">
        <v>46</v>
      </c>
      <c r="B49" s="18" t="s">
        <v>47</v>
      </c>
      <c r="C49" s="16">
        <f>C50</f>
        <v>31500</v>
      </c>
      <c r="D49" s="16">
        <f t="shared" ref="D49:F49" si="8">D50</f>
        <v>31500</v>
      </c>
      <c r="E49" s="16">
        <f t="shared" si="8"/>
        <v>23625</v>
      </c>
      <c r="F49" s="16">
        <f t="shared" si="8"/>
        <v>24494.47</v>
      </c>
      <c r="G49" s="17">
        <f t="shared" si="2"/>
        <v>103.68029629629629</v>
      </c>
    </row>
    <row r="50" spans="1:7" ht="191.25" outlineLevel="4" collapsed="1">
      <c r="A50" s="7" t="s">
        <v>48</v>
      </c>
      <c r="B50" s="18" t="s">
        <v>49</v>
      </c>
      <c r="C50" s="16">
        <v>31500</v>
      </c>
      <c r="D50" s="16">
        <v>31500</v>
      </c>
      <c r="E50" s="16">
        <v>23625</v>
      </c>
      <c r="F50" s="16">
        <v>24494.47</v>
      </c>
      <c r="G50" s="17">
        <f t="shared" si="2"/>
        <v>103.68029629629629</v>
      </c>
    </row>
    <row r="51" spans="1:7" ht="191.25" hidden="1" outlineLevel="7">
      <c r="A51" s="7" t="s">
        <v>48</v>
      </c>
      <c r="B51" s="18" t="s">
        <v>49</v>
      </c>
      <c r="C51" s="16">
        <v>31500</v>
      </c>
      <c r="D51" s="16">
        <v>31500</v>
      </c>
      <c r="E51" s="16">
        <v>7875</v>
      </c>
      <c r="F51" s="16">
        <v>7577.81</v>
      </c>
      <c r="G51" s="17">
        <f t="shared" si="2"/>
        <v>96.226158730158744</v>
      </c>
    </row>
    <row r="52" spans="1:7" ht="105.75" customHeight="1" outlineLevel="3">
      <c r="A52" s="7" t="s">
        <v>50</v>
      </c>
      <c r="B52" s="15" t="s">
        <v>51</v>
      </c>
      <c r="C52" s="16">
        <f>C53</f>
        <v>6278600</v>
      </c>
      <c r="D52" s="16">
        <f t="shared" ref="D52:F52" si="9">D53</f>
        <v>6278600</v>
      </c>
      <c r="E52" s="16">
        <f t="shared" si="9"/>
        <v>4708950</v>
      </c>
      <c r="F52" s="16">
        <f t="shared" si="9"/>
        <v>4502699.1500000004</v>
      </c>
      <c r="G52" s="17">
        <f t="shared" si="2"/>
        <v>95.620024633941753</v>
      </c>
    </row>
    <row r="53" spans="1:7" ht="165.75" outlineLevel="4" collapsed="1">
      <c r="A53" s="7" t="s">
        <v>52</v>
      </c>
      <c r="B53" s="18" t="s">
        <v>53</v>
      </c>
      <c r="C53" s="16">
        <v>6278600</v>
      </c>
      <c r="D53" s="16">
        <v>6278600</v>
      </c>
      <c r="E53" s="16">
        <v>4708950</v>
      </c>
      <c r="F53" s="16">
        <v>4502699.1500000004</v>
      </c>
      <c r="G53" s="17">
        <f t="shared" si="2"/>
        <v>95.620024633941753</v>
      </c>
    </row>
    <row r="54" spans="1:7" ht="165.75" hidden="1" outlineLevel="7">
      <c r="A54" s="7" t="s">
        <v>52</v>
      </c>
      <c r="B54" s="18" t="s">
        <v>53</v>
      </c>
      <c r="C54" s="16">
        <v>6278600</v>
      </c>
      <c r="D54" s="16">
        <v>6278600</v>
      </c>
      <c r="E54" s="16">
        <v>1569650</v>
      </c>
      <c r="F54" s="16">
        <v>1642741.73</v>
      </c>
      <c r="G54" s="17">
        <f t="shared" si="2"/>
        <v>104.65656229095659</v>
      </c>
    </row>
    <row r="55" spans="1:7" ht="106.5" customHeight="1" outlineLevel="3">
      <c r="A55" s="7" t="s">
        <v>54</v>
      </c>
      <c r="B55" s="15" t="s">
        <v>55</v>
      </c>
      <c r="C55" s="16">
        <f>C56</f>
        <v>-692600</v>
      </c>
      <c r="D55" s="16">
        <f t="shared" ref="D55:F55" si="10">D56</f>
        <v>-692600</v>
      </c>
      <c r="E55" s="16">
        <f t="shared" si="10"/>
        <v>-519450</v>
      </c>
      <c r="F55" s="16">
        <f t="shared" si="10"/>
        <v>-553252.51</v>
      </c>
      <c r="G55" s="17">
        <f t="shared" si="2"/>
        <v>106.50736548272211</v>
      </c>
    </row>
    <row r="56" spans="1:7" ht="165.75" outlineLevel="4" collapsed="1">
      <c r="A56" s="7" t="s">
        <v>56</v>
      </c>
      <c r="B56" s="18" t="s">
        <v>57</v>
      </c>
      <c r="C56" s="16">
        <v>-692600</v>
      </c>
      <c r="D56" s="16">
        <v>-692600</v>
      </c>
      <c r="E56" s="16">
        <v>-519450</v>
      </c>
      <c r="F56" s="16">
        <v>-553252.51</v>
      </c>
      <c r="G56" s="17">
        <f t="shared" si="2"/>
        <v>106.50736548272211</v>
      </c>
    </row>
    <row r="57" spans="1:7" ht="165.75" hidden="1" outlineLevel="7">
      <c r="A57" s="7" t="s">
        <v>56</v>
      </c>
      <c r="B57" s="18" t="s">
        <v>57</v>
      </c>
      <c r="C57" s="16">
        <v>-692600</v>
      </c>
      <c r="D57" s="16">
        <v>-692600</v>
      </c>
      <c r="E57" s="16">
        <v>-173150</v>
      </c>
      <c r="F57" s="16">
        <v>-152917.82</v>
      </c>
      <c r="G57" s="17">
        <f t="shared" si="2"/>
        <v>88.315229569737227</v>
      </c>
    </row>
    <row r="58" spans="1:7" ht="25.5" outlineLevel="1">
      <c r="A58" s="12" t="s">
        <v>58</v>
      </c>
      <c r="B58" s="13" t="s">
        <v>59</v>
      </c>
      <c r="C58" s="14">
        <f>C59+C68+C72</f>
        <v>2379300</v>
      </c>
      <c r="D58" s="14">
        <f t="shared" ref="D58:F58" si="11">D59+D68+D72</f>
        <v>2379300</v>
      </c>
      <c r="E58" s="14">
        <f t="shared" si="11"/>
        <v>2222265</v>
      </c>
      <c r="F58" s="14">
        <f t="shared" si="11"/>
        <v>2016070.6300000001</v>
      </c>
      <c r="G58" s="11">
        <f t="shared" si="2"/>
        <v>90.721431962434735</v>
      </c>
    </row>
    <row r="59" spans="1:7" ht="38.25" outlineLevel="2">
      <c r="A59" s="7" t="s">
        <v>60</v>
      </c>
      <c r="B59" s="15" t="s">
        <v>61</v>
      </c>
      <c r="C59" s="16">
        <f>C60+C64</f>
        <v>763000</v>
      </c>
      <c r="D59" s="16">
        <f t="shared" ref="D59:F59" si="12">D60+D64</f>
        <v>763000</v>
      </c>
      <c r="E59" s="16">
        <f t="shared" si="12"/>
        <v>698865</v>
      </c>
      <c r="F59" s="16">
        <f t="shared" si="12"/>
        <v>756357.06</v>
      </c>
      <c r="G59" s="17">
        <f t="shared" si="2"/>
        <v>108.22649009465349</v>
      </c>
    </row>
    <row r="60" spans="1:7" ht="51" outlineLevel="3">
      <c r="A60" s="7" t="s">
        <v>62</v>
      </c>
      <c r="B60" s="15" t="s">
        <v>63</v>
      </c>
      <c r="C60" s="16">
        <f>C61</f>
        <v>538000</v>
      </c>
      <c r="D60" s="16">
        <f t="shared" ref="D60:F60" si="13">D61</f>
        <v>538000</v>
      </c>
      <c r="E60" s="16">
        <f t="shared" si="13"/>
        <v>519715</v>
      </c>
      <c r="F60" s="16">
        <f t="shared" si="13"/>
        <v>571664.91</v>
      </c>
      <c r="G60" s="17">
        <f t="shared" si="2"/>
        <v>109.99584580010197</v>
      </c>
    </row>
    <row r="61" spans="1:7" ht="51" outlineLevel="4" collapsed="1">
      <c r="A61" s="7" t="s">
        <v>64</v>
      </c>
      <c r="B61" s="15" t="s">
        <v>63</v>
      </c>
      <c r="C61" s="16">
        <v>538000</v>
      </c>
      <c r="D61" s="16">
        <v>538000</v>
      </c>
      <c r="E61" s="16">
        <v>519715</v>
      </c>
      <c r="F61" s="16">
        <v>571664.91</v>
      </c>
      <c r="G61" s="17">
        <f t="shared" si="2"/>
        <v>109.99584580010197</v>
      </c>
    </row>
    <row r="62" spans="1:7" ht="102" hidden="1" outlineLevel="5">
      <c r="A62" s="7" t="s">
        <v>65</v>
      </c>
      <c r="B62" s="15" t="s">
        <v>66</v>
      </c>
      <c r="C62" s="16">
        <v>538000</v>
      </c>
      <c r="D62" s="16">
        <v>538000</v>
      </c>
      <c r="E62" s="16">
        <v>134500</v>
      </c>
      <c r="F62" s="16">
        <v>16015.46</v>
      </c>
      <c r="G62" s="17">
        <f t="shared" si="2"/>
        <v>11.907405204460966</v>
      </c>
    </row>
    <row r="63" spans="1:7" ht="102" hidden="1" outlineLevel="7">
      <c r="A63" s="7" t="s">
        <v>65</v>
      </c>
      <c r="B63" s="15" t="s">
        <v>66</v>
      </c>
      <c r="C63" s="16">
        <v>538000</v>
      </c>
      <c r="D63" s="16">
        <v>538000</v>
      </c>
      <c r="E63" s="16">
        <v>134500</v>
      </c>
      <c r="F63" s="16">
        <v>16015.46</v>
      </c>
      <c r="G63" s="17">
        <f t="shared" si="2"/>
        <v>11.907405204460966</v>
      </c>
    </row>
    <row r="64" spans="1:7" ht="63.75" outlineLevel="3">
      <c r="A64" s="7" t="s">
        <v>67</v>
      </c>
      <c r="B64" s="15" t="s">
        <v>68</v>
      </c>
      <c r="C64" s="16">
        <f>C65</f>
        <v>225000</v>
      </c>
      <c r="D64" s="16">
        <f t="shared" ref="D64:F64" si="14">D65</f>
        <v>225000</v>
      </c>
      <c r="E64" s="16">
        <f t="shared" si="14"/>
        <v>179150</v>
      </c>
      <c r="F64" s="16">
        <f t="shared" si="14"/>
        <v>184692.15</v>
      </c>
      <c r="G64" s="17">
        <f t="shared" si="2"/>
        <v>103.09358079821378</v>
      </c>
    </row>
    <row r="65" spans="1:7" ht="102" outlineLevel="4" collapsed="1">
      <c r="A65" s="7" t="s">
        <v>69</v>
      </c>
      <c r="B65" s="15" t="s">
        <v>70</v>
      </c>
      <c r="C65" s="16">
        <v>225000</v>
      </c>
      <c r="D65" s="16">
        <v>225000</v>
      </c>
      <c r="E65" s="16">
        <v>179150</v>
      </c>
      <c r="F65" s="16">
        <v>184692.15</v>
      </c>
      <c r="G65" s="17">
        <f t="shared" si="2"/>
        <v>103.09358079821378</v>
      </c>
    </row>
    <row r="66" spans="1:7" ht="153" hidden="1" outlineLevel="5">
      <c r="A66" s="7" t="s">
        <v>71</v>
      </c>
      <c r="B66" s="18" t="s">
        <v>72</v>
      </c>
      <c r="C66" s="16">
        <v>225000</v>
      </c>
      <c r="D66" s="16">
        <v>225000</v>
      </c>
      <c r="E66" s="16">
        <v>56250</v>
      </c>
      <c r="F66" s="16">
        <v>51497.43</v>
      </c>
      <c r="G66" s="17">
        <f t="shared" si="2"/>
        <v>91.550986666666674</v>
      </c>
    </row>
    <row r="67" spans="1:7" ht="153" hidden="1" outlineLevel="7">
      <c r="A67" s="7" t="s">
        <v>71</v>
      </c>
      <c r="B67" s="18" t="s">
        <v>72</v>
      </c>
      <c r="C67" s="16">
        <v>225000</v>
      </c>
      <c r="D67" s="16">
        <v>225000</v>
      </c>
      <c r="E67" s="16">
        <v>56250</v>
      </c>
      <c r="F67" s="16">
        <v>51497.43</v>
      </c>
      <c r="G67" s="17">
        <f t="shared" si="2"/>
        <v>91.550986666666674</v>
      </c>
    </row>
    <row r="68" spans="1:7" ht="25.5" outlineLevel="2">
      <c r="A68" s="7" t="s">
        <v>73</v>
      </c>
      <c r="B68" s="15" t="s">
        <v>74</v>
      </c>
      <c r="C68" s="16">
        <f>C69</f>
        <v>123000</v>
      </c>
      <c r="D68" s="16">
        <f t="shared" ref="D68:F68" si="15">D69</f>
        <v>123000</v>
      </c>
      <c r="E68" s="16">
        <f t="shared" si="15"/>
        <v>123000</v>
      </c>
      <c r="F68" s="16">
        <f t="shared" si="15"/>
        <v>102825</v>
      </c>
      <c r="G68" s="17">
        <f t="shared" si="2"/>
        <v>83.597560975609753</v>
      </c>
    </row>
    <row r="69" spans="1:7" ht="25.5" outlineLevel="3" collapsed="1">
      <c r="A69" s="7" t="s">
        <v>75</v>
      </c>
      <c r="B69" s="15" t="s">
        <v>74</v>
      </c>
      <c r="C69" s="16">
        <v>123000</v>
      </c>
      <c r="D69" s="16">
        <v>123000</v>
      </c>
      <c r="E69" s="16">
        <v>123000</v>
      </c>
      <c r="F69" s="16">
        <v>102825</v>
      </c>
      <c r="G69" s="17">
        <f t="shared" si="2"/>
        <v>83.597560975609753</v>
      </c>
    </row>
    <row r="70" spans="1:7" ht="76.5" hidden="1" outlineLevel="4">
      <c r="A70" s="7" t="s">
        <v>76</v>
      </c>
      <c r="B70" s="15" t="s">
        <v>77</v>
      </c>
      <c r="C70" s="16">
        <v>123000</v>
      </c>
      <c r="D70" s="16">
        <v>123000</v>
      </c>
      <c r="E70" s="16">
        <v>61500</v>
      </c>
      <c r="F70" s="16">
        <v>81562</v>
      </c>
      <c r="G70" s="17">
        <f t="shared" si="2"/>
        <v>132.62113821138212</v>
      </c>
    </row>
    <row r="71" spans="1:7" ht="76.5" hidden="1" outlineLevel="7">
      <c r="A71" s="7" t="s">
        <v>76</v>
      </c>
      <c r="B71" s="15" t="s">
        <v>77</v>
      </c>
      <c r="C71" s="16">
        <v>123000</v>
      </c>
      <c r="D71" s="16">
        <v>123000</v>
      </c>
      <c r="E71" s="16">
        <v>61500</v>
      </c>
      <c r="F71" s="16">
        <v>81562</v>
      </c>
      <c r="G71" s="17">
        <f t="shared" si="2"/>
        <v>132.62113821138212</v>
      </c>
    </row>
    <row r="72" spans="1:7" ht="38.25" outlineLevel="2">
      <c r="A72" s="7" t="s">
        <v>78</v>
      </c>
      <c r="B72" s="15" t="s">
        <v>79</v>
      </c>
      <c r="C72" s="16">
        <f>C73</f>
        <v>1493300</v>
      </c>
      <c r="D72" s="16">
        <f t="shared" ref="D72:F72" si="16">D73</f>
        <v>1493300</v>
      </c>
      <c r="E72" s="16">
        <f t="shared" si="16"/>
        <v>1400400</v>
      </c>
      <c r="F72" s="16">
        <f t="shared" si="16"/>
        <v>1156888.57</v>
      </c>
      <c r="G72" s="17">
        <f t="shared" si="2"/>
        <v>82.611294630105689</v>
      </c>
    </row>
    <row r="73" spans="1:7" ht="51" outlineLevel="3" collapsed="1">
      <c r="A73" s="7" t="s">
        <v>80</v>
      </c>
      <c r="B73" s="15" t="s">
        <v>81</v>
      </c>
      <c r="C73" s="16">
        <v>1493300</v>
      </c>
      <c r="D73" s="16">
        <v>1493300</v>
      </c>
      <c r="E73" s="16">
        <v>1400400</v>
      </c>
      <c r="F73" s="16">
        <v>1156888.57</v>
      </c>
      <c r="G73" s="17">
        <f t="shared" si="2"/>
        <v>82.611294630105689</v>
      </c>
    </row>
    <row r="74" spans="1:7" ht="102" hidden="1" outlineLevel="4">
      <c r="A74" s="12" t="s">
        <v>82</v>
      </c>
      <c r="B74" s="13" t="s">
        <v>83</v>
      </c>
      <c r="C74" s="14">
        <v>1493300</v>
      </c>
      <c r="D74" s="14">
        <v>1493300</v>
      </c>
      <c r="E74" s="14">
        <v>653300</v>
      </c>
      <c r="F74" s="14">
        <v>653761</v>
      </c>
      <c r="G74" s="17">
        <f t="shared" si="2"/>
        <v>100.07056482473595</v>
      </c>
    </row>
    <row r="75" spans="1:7" ht="102" hidden="1" outlineLevel="7">
      <c r="A75" s="7" t="s">
        <v>82</v>
      </c>
      <c r="B75" s="15" t="s">
        <v>83</v>
      </c>
      <c r="C75" s="16">
        <v>1493300</v>
      </c>
      <c r="D75" s="16">
        <v>1493300</v>
      </c>
      <c r="E75" s="16">
        <v>653300</v>
      </c>
      <c r="F75" s="16">
        <v>653761</v>
      </c>
      <c r="G75" s="17">
        <f t="shared" si="2"/>
        <v>100.07056482473595</v>
      </c>
    </row>
    <row r="76" spans="1:7" outlineLevel="1">
      <c r="A76" s="12" t="s">
        <v>84</v>
      </c>
      <c r="B76" s="13" t="s">
        <v>85</v>
      </c>
      <c r="C76" s="14">
        <f>C77+C81</f>
        <v>4922000</v>
      </c>
      <c r="D76" s="14">
        <f t="shared" ref="D76:F76" si="17">D77+D81</f>
        <v>4922000</v>
      </c>
      <c r="E76" s="14">
        <f t="shared" si="17"/>
        <v>1382500</v>
      </c>
      <c r="F76" s="14">
        <f t="shared" si="17"/>
        <v>1401169.13</v>
      </c>
      <c r="G76" s="11">
        <f t="shared" si="2"/>
        <v>101.35038915009041</v>
      </c>
    </row>
    <row r="77" spans="1:7" ht="25.5" outlineLevel="2">
      <c r="A77" s="7" t="s">
        <v>86</v>
      </c>
      <c r="B77" s="15" t="s">
        <v>87</v>
      </c>
      <c r="C77" s="16">
        <f>C78</f>
        <v>2323000</v>
      </c>
      <c r="D77" s="16">
        <f t="shared" ref="D77:F77" si="18">D78</f>
        <v>2323000</v>
      </c>
      <c r="E77" s="16">
        <f t="shared" si="18"/>
        <v>706000</v>
      </c>
      <c r="F77" s="16">
        <f t="shared" si="18"/>
        <v>710527.23</v>
      </c>
      <c r="G77" s="17">
        <f t="shared" ref="G77:G138" si="19">F77/E77*100</f>
        <v>100.6412507082153</v>
      </c>
    </row>
    <row r="78" spans="1:7" ht="63.75" outlineLevel="3" collapsed="1">
      <c r="A78" s="7" t="s">
        <v>88</v>
      </c>
      <c r="B78" s="15" t="s">
        <v>89</v>
      </c>
      <c r="C78" s="16">
        <v>2323000</v>
      </c>
      <c r="D78" s="16">
        <v>2323000</v>
      </c>
      <c r="E78" s="16">
        <v>706000</v>
      </c>
      <c r="F78" s="16">
        <v>710527.23</v>
      </c>
      <c r="G78" s="17">
        <f t="shared" si="19"/>
        <v>100.6412507082153</v>
      </c>
    </row>
    <row r="79" spans="1:7" ht="114.75" hidden="1" outlineLevel="4">
      <c r="A79" s="7" t="s">
        <v>90</v>
      </c>
      <c r="B79" s="15" t="s">
        <v>91</v>
      </c>
      <c r="C79" s="16">
        <v>2323000</v>
      </c>
      <c r="D79" s="16">
        <v>2323000</v>
      </c>
      <c r="E79" s="16">
        <v>216000</v>
      </c>
      <c r="F79" s="16">
        <v>219383.02</v>
      </c>
      <c r="G79" s="17">
        <f t="shared" si="19"/>
        <v>101.56621296296295</v>
      </c>
    </row>
    <row r="80" spans="1:7" ht="114.75" hidden="1" outlineLevel="7">
      <c r="A80" s="7" t="s">
        <v>90</v>
      </c>
      <c r="B80" s="15" t="s">
        <v>91</v>
      </c>
      <c r="C80" s="16">
        <v>2323000</v>
      </c>
      <c r="D80" s="16">
        <v>2323000</v>
      </c>
      <c r="E80" s="16">
        <v>216000</v>
      </c>
      <c r="F80" s="16">
        <v>219383.02</v>
      </c>
      <c r="G80" s="17">
        <f t="shared" si="19"/>
        <v>101.56621296296295</v>
      </c>
    </row>
    <row r="81" spans="1:7" outlineLevel="2">
      <c r="A81" s="7" t="s">
        <v>92</v>
      </c>
      <c r="B81" s="15" t="s">
        <v>93</v>
      </c>
      <c r="C81" s="16">
        <f>C82+C86</f>
        <v>2599000</v>
      </c>
      <c r="D81" s="16">
        <f t="shared" ref="D81:F81" si="20">D82+D86</f>
        <v>2599000</v>
      </c>
      <c r="E81" s="16">
        <f t="shared" si="20"/>
        <v>676500</v>
      </c>
      <c r="F81" s="16">
        <f t="shared" si="20"/>
        <v>690641.9</v>
      </c>
      <c r="G81" s="17">
        <f t="shared" si="19"/>
        <v>102.09045084996305</v>
      </c>
    </row>
    <row r="82" spans="1:7" outlineLevel="3">
      <c r="A82" s="7" t="s">
        <v>94</v>
      </c>
      <c r="B82" s="15" t="s">
        <v>95</v>
      </c>
      <c r="C82" s="16">
        <f>C83</f>
        <v>755000</v>
      </c>
      <c r="D82" s="16">
        <f t="shared" ref="D82:F82" si="21">D83</f>
        <v>755000</v>
      </c>
      <c r="E82" s="16">
        <f t="shared" si="21"/>
        <v>376500</v>
      </c>
      <c r="F82" s="16">
        <f t="shared" si="21"/>
        <v>284547.37</v>
      </c>
      <c r="G82" s="17">
        <f t="shared" si="19"/>
        <v>75.576990703851266</v>
      </c>
    </row>
    <row r="83" spans="1:7" ht="51" outlineLevel="4" collapsed="1">
      <c r="A83" s="7" t="s">
        <v>96</v>
      </c>
      <c r="B83" s="15" t="s">
        <v>97</v>
      </c>
      <c r="C83" s="16">
        <v>755000</v>
      </c>
      <c r="D83" s="16">
        <v>755000</v>
      </c>
      <c r="E83" s="16">
        <v>376500</v>
      </c>
      <c r="F83" s="16">
        <v>284547.37</v>
      </c>
      <c r="G83" s="17">
        <f t="shared" si="19"/>
        <v>75.576990703851266</v>
      </c>
    </row>
    <row r="84" spans="1:7" ht="102" hidden="1" outlineLevel="5">
      <c r="A84" s="7" t="s">
        <v>98</v>
      </c>
      <c r="B84" s="15" t="s">
        <v>99</v>
      </c>
      <c r="C84" s="16">
        <v>755000</v>
      </c>
      <c r="D84" s="16">
        <v>755000</v>
      </c>
      <c r="E84" s="16">
        <v>188700</v>
      </c>
      <c r="F84" s="16">
        <v>159973.70000000001</v>
      </c>
      <c r="G84" s="17">
        <f t="shared" si="19"/>
        <v>84.776735559088507</v>
      </c>
    </row>
    <row r="85" spans="1:7" ht="102" hidden="1" outlineLevel="7">
      <c r="A85" s="7" t="s">
        <v>98</v>
      </c>
      <c r="B85" s="15" t="s">
        <v>99</v>
      </c>
      <c r="C85" s="16">
        <v>755000</v>
      </c>
      <c r="D85" s="16">
        <v>755000</v>
      </c>
      <c r="E85" s="16">
        <v>188700</v>
      </c>
      <c r="F85" s="16">
        <v>159973.70000000001</v>
      </c>
      <c r="G85" s="17">
        <f t="shared" si="19"/>
        <v>84.776735559088507</v>
      </c>
    </row>
    <row r="86" spans="1:7" outlineLevel="3">
      <c r="A86" s="7" t="s">
        <v>100</v>
      </c>
      <c r="B86" s="15" t="s">
        <v>101</v>
      </c>
      <c r="C86" s="16">
        <f>C87</f>
        <v>1844000</v>
      </c>
      <c r="D86" s="16">
        <f t="shared" ref="D86:F86" si="22">D87</f>
        <v>1844000</v>
      </c>
      <c r="E86" s="16">
        <f t="shared" si="22"/>
        <v>300000</v>
      </c>
      <c r="F86" s="16">
        <f t="shared" si="22"/>
        <v>406094.53</v>
      </c>
      <c r="G86" s="17">
        <f t="shared" si="19"/>
        <v>135.36484333333334</v>
      </c>
    </row>
    <row r="87" spans="1:7" ht="51" outlineLevel="4" collapsed="1">
      <c r="A87" s="7" t="s">
        <v>102</v>
      </c>
      <c r="B87" s="15" t="s">
        <v>103</v>
      </c>
      <c r="C87" s="16">
        <v>1844000</v>
      </c>
      <c r="D87" s="16">
        <v>1844000</v>
      </c>
      <c r="E87" s="16">
        <v>300000</v>
      </c>
      <c r="F87" s="16">
        <v>406094.53</v>
      </c>
      <c r="G87" s="17">
        <f t="shared" si="19"/>
        <v>135.36484333333334</v>
      </c>
    </row>
    <row r="88" spans="1:7" ht="102" hidden="1" outlineLevel="5">
      <c r="A88" s="12" t="s">
        <v>104</v>
      </c>
      <c r="B88" s="13" t="s">
        <v>105</v>
      </c>
      <c r="C88" s="14">
        <v>1844000</v>
      </c>
      <c r="D88" s="14">
        <v>1844000</v>
      </c>
      <c r="E88" s="14">
        <v>180000</v>
      </c>
      <c r="F88" s="14">
        <v>181561.97</v>
      </c>
      <c r="G88" s="17">
        <f t="shared" si="19"/>
        <v>100.86776111111111</v>
      </c>
    </row>
    <row r="89" spans="1:7" ht="102" hidden="1" outlineLevel="7">
      <c r="A89" s="7" t="s">
        <v>104</v>
      </c>
      <c r="B89" s="15" t="s">
        <v>105</v>
      </c>
      <c r="C89" s="16">
        <v>1844000</v>
      </c>
      <c r="D89" s="16">
        <v>1844000</v>
      </c>
      <c r="E89" s="16">
        <v>180000</v>
      </c>
      <c r="F89" s="16">
        <v>181561.97</v>
      </c>
      <c r="G89" s="17">
        <f t="shared" si="19"/>
        <v>100.86776111111111</v>
      </c>
    </row>
    <row r="90" spans="1:7" ht="25.5" outlineLevel="1">
      <c r="A90" s="12" t="s">
        <v>106</v>
      </c>
      <c r="B90" s="13" t="s">
        <v>107</v>
      </c>
      <c r="C90" s="14">
        <f>C91</f>
        <v>1100000</v>
      </c>
      <c r="D90" s="14">
        <f t="shared" ref="D90:F90" si="23">D91</f>
        <v>1100000</v>
      </c>
      <c r="E90" s="14">
        <f t="shared" si="23"/>
        <v>1002400</v>
      </c>
      <c r="F90" s="14">
        <f t="shared" si="23"/>
        <v>1021903.86</v>
      </c>
      <c r="G90" s="11">
        <f t="shared" si="19"/>
        <v>101.94571628092577</v>
      </c>
    </row>
    <row r="91" spans="1:7" ht="51" outlineLevel="2">
      <c r="A91" s="7" t="s">
        <v>108</v>
      </c>
      <c r="B91" s="15" t="s">
        <v>109</v>
      </c>
      <c r="C91" s="16">
        <f>C92</f>
        <v>1100000</v>
      </c>
      <c r="D91" s="16">
        <f t="shared" ref="D91:F91" si="24">D92</f>
        <v>1100000</v>
      </c>
      <c r="E91" s="16">
        <f t="shared" si="24"/>
        <v>1002400</v>
      </c>
      <c r="F91" s="16">
        <f t="shared" si="24"/>
        <v>1021903.86</v>
      </c>
      <c r="G91" s="17">
        <f t="shared" si="19"/>
        <v>101.94571628092577</v>
      </c>
    </row>
    <row r="92" spans="1:7" ht="76.5" outlineLevel="3" collapsed="1">
      <c r="A92" s="7" t="s">
        <v>110</v>
      </c>
      <c r="B92" s="15" t="s">
        <v>111</v>
      </c>
      <c r="C92" s="16">
        <v>1100000</v>
      </c>
      <c r="D92" s="16">
        <v>1100000</v>
      </c>
      <c r="E92" s="16">
        <v>1002400</v>
      </c>
      <c r="F92" s="16">
        <v>1021903.86</v>
      </c>
      <c r="G92" s="17">
        <f t="shared" si="19"/>
        <v>101.94571628092577</v>
      </c>
    </row>
    <row r="93" spans="1:7" ht="102" hidden="1" outlineLevel="4">
      <c r="A93" s="12" t="s">
        <v>112</v>
      </c>
      <c r="B93" s="13" t="s">
        <v>113</v>
      </c>
      <c r="C93" s="14">
        <v>1100000</v>
      </c>
      <c r="D93" s="14">
        <v>1100000</v>
      </c>
      <c r="E93" s="14">
        <v>275000</v>
      </c>
      <c r="F93" s="14">
        <v>314024.14</v>
      </c>
      <c r="G93" s="17">
        <f t="shared" si="19"/>
        <v>114.19059636363637</v>
      </c>
    </row>
    <row r="94" spans="1:7" ht="102" hidden="1" outlineLevel="7">
      <c r="A94" s="7" t="s">
        <v>112</v>
      </c>
      <c r="B94" s="15" t="s">
        <v>113</v>
      </c>
      <c r="C94" s="16">
        <v>1100000</v>
      </c>
      <c r="D94" s="16">
        <v>1100000</v>
      </c>
      <c r="E94" s="16">
        <v>275000</v>
      </c>
      <c r="F94" s="16">
        <v>314024.14</v>
      </c>
      <c r="G94" s="17">
        <f t="shared" si="19"/>
        <v>114.19059636363637</v>
      </c>
    </row>
    <row r="95" spans="1:7" ht="127.5" hidden="1" outlineLevel="4">
      <c r="A95" s="12" t="s">
        <v>114</v>
      </c>
      <c r="B95" s="19" t="s">
        <v>115</v>
      </c>
      <c r="C95" s="14">
        <v>0</v>
      </c>
      <c r="D95" s="14">
        <v>0</v>
      </c>
      <c r="E95" s="14">
        <v>0</v>
      </c>
      <c r="F95" s="14">
        <v>1110.6199999999999</v>
      </c>
      <c r="G95" s="17" t="e">
        <f t="shared" si="19"/>
        <v>#DIV/0!</v>
      </c>
    </row>
    <row r="96" spans="1:7" ht="127.5" hidden="1" outlineLevel="7">
      <c r="A96" s="7" t="s">
        <v>114</v>
      </c>
      <c r="B96" s="18" t="s">
        <v>115</v>
      </c>
      <c r="C96" s="16">
        <v>0</v>
      </c>
      <c r="D96" s="16">
        <v>0</v>
      </c>
      <c r="E96" s="16">
        <v>0</v>
      </c>
      <c r="F96" s="16">
        <v>1110.6199999999999</v>
      </c>
      <c r="G96" s="17" t="e">
        <f t="shared" si="19"/>
        <v>#DIV/0!</v>
      </c>
    </row>
    <row r="97" spans="1:7" ht="76.5" outlineLevel="1">
      <c r="A97" s="12" t="s">
        <v>116</v>
      </c>
      <c r="B97" s="13" t="s">
        <v>117</v>
      </c>
      <c r="C97" s="14">
        <f>C98+C111+C118</f>
        <v>20849000</v>
      </c>
      <c r="D97" s="14">
        <f t="shared" ref="D97:F97" si="25">D98+D111+D118</f>
        <v>22223725.66</v>
      </c>
      <c r="E97" s="14">
        <f t="shared" si="25"/>
        <v>16983300</v>
      </c>
      <c r="F97" s="14">
        <f t="shared" si="25"/>
        <v>16919688.939999998</v>
      </c>
      <c r="G97" s="11">
        <f t="shared" si="19"/>
        <v>99.625449353188117</v>
      </c>
    </row>
    <row r="98" spans="1:7" ht="140.25" outlineLevel="2">
      <c r="A98" s="7" t="s">
        <v>118</v>
      </c>
      <c r="B98" s="18" t="s">
        <v>119</v>
      </c>
      <c r="C98" s="16">
        <f>C99+C102+C105+C108</f>
        <v>17507000</v>
      </c>
      <c r="D98" s="16">
        <f t="shared" ref="D98:F98" si="26">D99+D102+D105+D108</f>
        <v>18248925.66</v>
      </c>
      <c r="E98" s="16">
        <f t="shared" si="26"/>
        <v>13879000</v>
      </c>
      <c r="F98" s="16">
        <f t="shared" si="26"/>
        <v>13680468.059999999</v>
      </c>
      <c r="G98" s="17">
        <f t="shared" si="19"/>
        <v>98.569551552705519</v>
      </c>
    </row>
    <row r="99" spans="1:7" ht="102" outlineLevel="3">
      <c r="A99" s="7" t="s">
        <v>120</v>
      </c>
      <c r="B99" s="15" t="s">
        <v>121</v>
      </c>
      <c r="C99" s="16">
        <f>C100</f>
        <v>16572700</v>
      </c>
      <c r="D99" s="16">
        <f t="shared" ref="D99:F99" si="27">D100</f>
        <v>17216725.66</v>
      </c>
      <c r="E99" s="16">
        <f t="shared" si="27"/>
        <v>13058600</v>
      </c>
      <c r="F99" s="16">
        <f t="shared" si="27"/>
        <v>12962397.279999999</v>
      </c>
      <c r="G99" s="17">
        <f t="shared" si="19"/>
        <v>99.263299894322515</v>
      </c>
    </row>
    <row r="100" spans="1:7" ht="127.5" outlineLevel="4" collapsed="1">
      <c r="A100" s="7" t="s">
        <v>122</v>
      </c>
      <c r="B100" s="18" t="s">
        <v>123</v>
      </c>
      <c r="C100" s="16">
        <v>16572700</v>
      </c>
      <c r="D100" s="16">
        <v>17216725.66</v>
      </c>
      <c r="E100" s="16">
        <v>13058600</v>
      </c>
      <c r="F100" s="16">
        <v>12962397.279999999</v>
      </c>
      <c r="G100" s="17">
        <f t="shared" si="19"/>
        <v>99.263299894322515</v>
      </c>
    </row>
    <row r="101" spans="1:7" ht="127.5" hidden="1" outlineLevel="7">
      <c r="A101" s="7" t="s">
        <v>122</v>
      </c>
      <c r="B101" s="18" t="s">
        <v>123</v>
      </c>
      <c r="C101" s="16">
        <v>16572700</v>
      </c>
      <c r="D101" s="16">
        <v>16572700</v>
      </c>
      <c r="E101" s="16">
        <v>4155000</v>
      </c>
      <c r="F101" s="16">
        <v>4181635.25</v>
      </c>
      <c r="G101" s="17">
        <f t="shared" si="19"/>
        <v>100.64104091456076</v>
      </c>
    </row>
    <row r="102" spans="1:7" ht="127.5" outlineLevel="3">
      <c r="A102" s="7" t="s">
        <v>124</v>
      </c>
      <c r="B102" s="18" t="s">
        <v>125</v>
      </c>
      <c r="C102" s="16">
        <f>C103</f>
        <v>111500</v>
      </c>
      <c r="D102" s="16">
        <f t="shared" ref="D102:F102" si="28">D103</f>
        <v>209400</v>
      </c>
      <c r="E102" s="16">
        <f t="shared" si="28"/>
        <v>203300</v>
      </c>
      <c r="F102" s="16">
        <f t="shared" si="28"/>
        <v>142682.10999999999</v>
      </c>
      <c r="G102" s="17">
        <f t="shared" si="19"/>
        <v>70.183034923757987</v>
      </c>
    </row>
    <row r="103" spans="1:7" ht="114.75" outlineLevel="4" collapsed="1">
      <c r="A103" s="7" t="s">
        <v>126</v>
      </c>
      <c r="B103" s="15" t="s">
        <v>127</v>
      </c>
      <c r="C103" s="16">
        <v>111500</v>
      </c>
      <c r="D103" s="16">
        <v>209400</v>
      </c>
      <c r="E103" s="16">
        <v>203300</v>
      </c>
      <c r="F103" s="16">
        <v>142682.10999999999</v>
      </c>
      <c r="G103" s="17">
        <f t="shared" si="19"/>
        <v>70.183034923757987</v>
      </c>
    </row>
    <row r="104" spans="1:7" ht="114.75" hidden="1" outlineLevel="7">
      <c r="A104" s="7" t="s">
        <v>126</v>
      </c>
      <c r="B104" s="15" t="s">
        <v>127</v>
      </c>
      <c r="C104" s="16">
        <v>111500</v>
      </c>
      <c r="D104" s="16">
        <v>111500</v>
      </c>
      <c r="E104" s="16">
        <v>21500</v>
      </c>
      <c r="F104" s="16">
        <v>21576.07</v>
      </c>
      <c r="G104" s="17">
        <f t="shared" si="19"/>
        <v>100.35381395348837</v>
      </c>
    </row>
    <row r="105" spans="1:7" ht="140.25" outlineLevel="3">
      <c r="A105" s="7" t="s">
        <v>128</v>
      </c>
      <c r="B105" s="18" t="s">
        <v>129</v>
      </c>
      <c r="C105" s="16">
        <f>C106</f>
        <v>56900</v>
      </c>
      <c r="D105" s="16">
        <f t="shared" ref="D105:F105" si="29">D106</f>
        <v>56900</v>
      </c>
      <c r="E105" s="16">
        <f t="shared" si="29"/>
        <v>42600</v>
      </c>
      <c r="F105" s="16">
        <f t="shared" si="29"/>
        <v>55849.86</v>
      </c>
      <c r="G105" s="17">
        <f t="shared" si="19"/>
        <v>131.10295774647886</v>
      </c>
    </row>
    <row r="106" spans="1:7" ht="114.75" outlineLevel="4" collapsed="1">
      <c r="A106" s="7" t="s">
        <v>130</v>
      </c>
      <c r="B106" s="15" t="s">
        <v>131</v>
      </c>
      <c r="C106" s="16">
        <v>56900</v>
      </c>
      <c r="D106" s="16">
        <v>56900</v>
      </c>
      <c r="E106" s="16">
        <v>42600</v>
      </c>
      <c r="F106" s="16">
        <v>55849.86</v>
      </c>
      <c r="G106" s="17">
        <f t="shared" si="19"/>
        <v>131.10295774647886</v>
      </c>
    </row>
    <row r="107" spans="1:7" ht="114.75" hidden="1" outlineLevel="7">
      <c r="A107" s="7" t="s">
        <v>130</v>
      </c>
      <c r="B107" s="15" t="s">
        <v>131</v>
      </c>
      <c r="C107" s="16">
        <v>56900</v>
      </c>
      <c r="D107" s="16">
        <v>56900</v>
      </c>
      <c r="E107" s="16">
        <v>14100</v>
      </c>
      <c r="F107" s="16">
        <v>18771.560000000001</v>
      </c>
      <c r="G107" s="17">
        <f t="shared" si="19"/>
        <v>133.13163120567378</v>
      </c>
    </row>
    <row r="108" spans="1:7" ht="63.75" outlineLevel="3">
      <c r="A108" s="7" t="s">
        <v>132</v>
      </c>
      <c r="B108" s="15" t="s">
        <v>133</v>
      </c>
      <c r="C108" s="16">
        <f>C109</f>
        <v>765900</v>
      </c>
      <c r="D108" s="16">
        <f t="shared" ref="D108:F108" si="30">D109</f>
        <v>765900</v>
      </c>
      <c r="E108" s="16">
        <f t="shared" si="30"/>
        <v>574500</v>
      </c>
      <c r="F108" s="16">
        <f t="shared" si="30"/>
        <v>519538.81</v>
      </c>
      <c r="G108" s="17">
        <f t="shared" si="19"/>
        <v>90.433213228894687</v>
      </c>
    </row>
    <row r="109" spans="1:7" ht="51" outlineLevel="4" collapsed="1">
      <c r="A109" s="7" t="s">
        <v>134</v>
      </c>
      <c r="B109" s="15" t="s">
        <v>135</v>
      </c>
      <c r="C109" s="16">
        <v>765900</v>
      </c>
      <c r="D109" s="16">
        <v>765900</v>
      </c>
      <c r="E109" s="16">
        <v>574500</v>
      </c>
      <c r="F109" s="16">
        <v>519538.81</v>
      </c>
      <c r="G109" s="17">
        <f t="shared" si="19"/>
        <v>90.433213228894687</v>
      </c>
    </row>
    <row r="110" spans="1:7" ht="51" hidden="1" outlineLevel="7">
      <c r="A110" s="7" t="s">
        <v>134</v>
      </c>
      <c r="B110" s="15" t="s">
        <v>135</v>
      </c>
      <c r="C110" s="16">
        <v>765900</v>
      </c>
      <c r="D110" s="16">
        <v>765900</v>
      </c>
      <c r="E110" s="16">
        <v>191500</v>
      </c>
      <c r="F110" s="16">
        <v>181673.02</v>
      </c>
      <c r="G110" s="17">
        <f t="shared" si="19"/>
        <v>94.868417754569194</v>
      </c>
    </row>
    <row r="111" spans="1:7" ht="63.75" outlineLevel="2">
      <c r="A111" s="7" t="s">
        <v>136</v>
      </c>
      <c r="B111" s="15" t="s">
        <v>137</v>
      </c>
      <c r="C111" s="16">
        <f>C112+C115</f>
        <v>2804300</v>
      </c>
      <c r="D111" s="16">
        <f t="shared" ref="D111:F111" si="31">D112+D115</f>
        <v>3354800</v>
      </c>
      <c r="E111" s="16">
        <f t="shared" si="31"/>
        <v>2546000</v>
      </c>
      <c r="F111" s="16">
        <f t="shared" si="31"/>
        <v>2546061.2599999998</v>
      </c>
      <c r="G111" s="17">
        <f t="shared" si="19"/>
        <v>100.00240612725844</v>
      </c>
    </row>
    <row r="112" spans="1:7" ht="63.75" outlineLevel="3">
      <c r="A112" s="7" t="s">
        <v>138</v>
      </c>
      <c r="B112" s="15" t="s">
        <v>139</v>
      </c>
      <c r="C112" s="16">
        <f>C113</f>
        <v>2510000</v>
      </c>
      <c r="D112" s="16">
        <f t="shared" ref="D112:F112" si="32">D113</f>
        <v>3046000</v>
      </c>
      <c r="E112" s="16">
        <f t="shared" si="32"/>
        <v>2293400</v>
      </c>
      <c r="F112" s="16">
        <f t="shared" si="32"/>
        <v>2293481.3199999998</v>
      </c>
      <c r="G112" s="17">
        <f t="shared" si="19"/>
        <v>100.00354582715619</v>
      </c>
    </row>
    <row r="113" spans="1:7" ht="173.25" customHeight="1" outlineLevel="4" collapsed="1">
      <c r="A113" s="7" t="s">
        <v>140</v>
      </c>
      <c r="B113" s="18" t="s">
        <v>141</v>
      </c>
      <c r="C113" s="16">
        <v>2510000</v>
      </c>
      <c r="D113" s="16">
        <v>3046000</v>
      </c>
      <c r="E113" s="16">
        <v>2293400</v>
      </c>
      <c r="F113" s="16">
        <v>2293481.3199999998</v>
      </c>
      <c r="G113" s="17">
        <f t="shared" si="19"/>
        <v>100.00354582715619</v>
      </c>
    </row>
    <row r="114" spans="1:7" ht="165.75" hidden="1" outlineLevel="7">
      <c r="A114" s="7" t="s">
        <v>140</v>
      </c>
      <c r="B114" s="18" t="s">
        <v>141</v>
      </c>
      <c r="C114" s="16">
        <v>2510000</v>
      </c>
      <c r="D114" s="16">
        <v>2510000</v>
      </c>
      <c r="E114" s="16">
        <v>783000</v>
      </c>
      <c r="F114" s="16">
        <v>783009.87</v>
      </c>
      <c r="G114" s="17">
        <f t="shared" si="19"/>
        <v>100.00126053639846</v>
      </c>
    </row>
    <row r="115" spans="1:7" ht="76.5" outlineLevel="3">
      <c r="A115" s="7" t="s">
        <v>142</v>
      </c>
      <c r="B115" s="15" t="s">
        <v>143</v>
      </c>
      <c r="C115" s="16">
        <f>C116</f>
        <v>294300</v>
      </c>
      <c r="D115" s="16">
        <f t="shared" ref="D115:F115" si="33">D116</f>
        <v>308800</v>
      </c>
      <c r="E115" s="16">
        <f t="shared" si="33"/>
        <v>252600</v>
      </c>
      <c r="F115" s="16">
        <f t="shared" si="33"/>
        <v>252579.94</v>
      </c>
      <c r="G115" s="17">
        <f t="shared" si="19"/>
        <v>99.992058590657166</v>
      </c>
    </row>
    <row r="116" spans="1:7" ht="145.5" customHeight="1" outlineLevel="4" collapsed="1">
      <c r="A116" s="7" t="s">
        <v>144</v>
      </c>
      <c r="B116" s="18" t="s">
        <v>145</v>
      </c>
      <c r="C116" s="16">
        <v>294300</v>
      </c>
      <c r="D116" s="16">
        <v>308800</v>
      </c>
      <c r="E116" s="16">
        <v>252600</v>
      </c>
      <c r="F116" s="16">
        <v>252579.94</v>
      </c>
      <c r="G116" s="17">
        <f t="shared" si="19"/>
        <v>99.992058590657166</v>
      </c>
    </row>
    <row r="117" spans="1:7" ht="140.25" hidden="1" outlineLevel="7">
      <c r="A117" s="7" t="s">
        <v>144</v>
      </c>
      <c r="B117" s="18" t="s">
        <v>145</v>
      </c>
      <c r="C117" s="16">
        <v>294300</v>
      </c>
      <c r="D117" s="16">
        <v>294300</v>
      </c>
      <c r="E117" s="16">
        <v>79300</v>
      </c>
      <c r="F117" s="16">
        <v>83886.039999999994</v>
      </c>
      <c r="G117" s="17">
        <f t="shared" si="19"/>
        <v>105.78315258511979</v>
      </c>
    </row>
    <row r="118" spans="1:7" ht="120.75" customHeight="1" outlineLevel="2">
      <c r="A118" s="7" t="s">
        <v>146</v>
      </c>
      <c r="B118" s="18" t="s">
        <v>147</v>
      </c>
      <c r="C118" s="16">
        <f>C119</f>
        <v>537700</v>
      </c>
      <c r="D118" s="16">
        <f t="shared" ref="D118:F118" si="34">D119</f>
        <v>620000</v>
      </c>
      <c r="E118" s="16">
        <f t="shared" si="34"/>
        <v>558300</v>
      </c>
      <c r="F118" s="16">
        <f t="shared" si="34"/>
        <v>693159.62</v>
      </c>
      <c r="G118" s="17">
        <f t="shared" si="19"/>
        <v>124.15540390471074</v>
      </c>
    </row>
    <row r="119" spans="1:7" ht="127.5" outlineLevel="3">
      <c r="A119" s="7" t="s">
        <v>148</v>
      </c>
      <c r="B119" s="18" t="s">
        <v>149</v>
      </c>
      <c r="C119" s="16">
        <f>C120</f>
        <v>537700</v>
      </c>
      <c r="D119" s="16">
        <f t="shared" ref="D119:F119" si="35">D120</f>
        <v>620000</v>
      </c>
      <c r="E119" s="16">
        <f t="shared" si="35"/>
        <v>558300</v>
      </c>
      <c r="F119" s="16">
        <f t="shared" si="35"/>
        <v>693159.62</v>
      </c>
      <c r="G119" s="17">
        <f t="shared" si="19"/>
        <v>124.15540390471074</v>
      </c>
    </row>
    <row r="120" spans="1:7" ht="127.5" outlineLevel="4" collapsed="1">
      <c r="A120" s="7" t="s">
        <v>150</v>
      </c>
      <c r="B120" s="15" t="s">
        <v>151</v>
      </c>
      <c r="C120" s="16">
        <v>537700</v>
      </c>
      <c r="D120" s="16">
        <v>620000</v>
      </c>
      <c r="E120" s="16">
        <v>558300</v>
      </c>
      <c r="F120" s="16">
        <v>693159.62</v>
      </c>
      <c r="G120" s="17">
        <f t="shared" si="19"/>
        <v>124.15540390471074</v>
      </c>
    </row>
    <row r="121" spans="1:7" ht="127.5" hidden="1" outlineLevel="7">
      <c r="A121" s="7" t="s">
        <v>150</v>
      </c>
      <c r="B121" s="15" t="s">
        <v>151</v>
      </c>
      <c r="C121" s="16">
        <v>537700</v>
      </c>
      <c r="D121" s="16">
        <v>537700</v>
      </c>
      <c r="E121" s="16">
        <v>249500</v>
      </c>
      <c r="F121" s="16">
        <v>249559.63</v>
      </c>
      <c r="G121" s="17">
        <f t="shared" si="19"/>
        <v>100.02389979959921</v>
      </c>
    </row>
    <row r="122" spans="1:7" ht="25.5" outlineLevel="1">
      <c r="A122" s="12" t="s">
        <v>152</v>
      </c>
      <c r="B122" s="13" t="s">
        <v>153</v>
      </c>
      <c r="C122" s="14">
        <f>C123</f>
        <v>188500</v>
      </c>
      <c r="D122" s="14">
        <f t="shared" ref="D122:F122" si="36">D123</f>
        <v>402900</v>
      </c>
      <c r="E122" s="14">
        <f t="shared" si="36"/>
        <v>349400</v>
      </c>
      <c r="F122" s="14">
        <f t="shared" si="36"/>
        <v>486002.82</v>
      </c>
      <c r="G122" s="11">
        <f t="shared" si="19"/>
        <v>139.09639954207213</v>
      </c>
    </row>
    <row r="123" spans="1:7" ht="25.5" outlineLevel="2">
      <c r="A123" s="7" t="s">
        <v>154</v>
      </c>
      <c r="B123" s="15" t="s">
        <v>155</v>
      </c>
      <c r="C123" s="16">
        <f>C124+C127</f>
        <v>188500</v>
      </c>
      <c r="D123" s="16">
        <f t="shared" ref="D123:F123" si="37">D124+D127</f>
        <v>402900</v>
      </c>
      <c r="E123" s="16">
        <f t="shared" si="37"/>
        <v>349400</v>
      </c>
      <c r="F123" s="16">
        <f t="shared" si="37"/>
        <v>486002.82</v>
      </c>
      <c r="G123" s="17">
        <f t="shared" si="19"/>
        <v>139.09639954207213</v>
      </c>
    </row>
    <row r="124" spans="1:7" ht="38.25" outlineLevel="3" collapsed="1">
      <c r="A124" s="7" t="s">
        <v>156</v>
      </c>
      <c r="B124" s="15" t="s">
        <v>157</v>
      </c>
      <c r="C124" s="16">
        <v>89500</v>
      </c>
      <c r="D124" s="16">
        <v>303900</v>
      </c>
      <c r="E124" s="16">
        <v>275400</v>
      </c>
      <c r="F124" s="16">
        <v>463304.8</v>
      </c>
      <c r="G124" s="17">
        <f t="shared" si="19"/>
        <v>168.22977487291212</v>
      </c>
    </row>
    <row r="125" spans="1:7" ht="102" hidden="1" outlineLevel="4">
      <c r="A125" s="7" t="s">
        <v>158</v>
      </c>
      <c r="B125" s="15" t="s">
        <v>159</v>
      </c>
      <c r="C125" s="16">
        <v>89500</v>
      </c>
      <c r="D125" s="16">
        <v>89500</v>
      </c>
      <c r="E125" s="16">
        <v>29000</v>
      </c>
      <c r="F125" s="16">
        <v>275031.94</v>
      </c>
      <c r="G125" s="17">
        <f t="shared" si="19"/>
        <v>948.38599999999997</v>
      </c>
    </row>
    <row r="126" spans="1:7" ht="102" hidden="1" outlineLevel="7">
      <c r="A126" s="7" t="s">
        <v>158</v>
      </c>
      <c r="B126" s="15" t="s">
        <v>159</v>
      </c>
      <c r="C126" s="16">
        <v>89500</v>
      </c>
      <c r="D126" s="16">
        <v>89500</v>
      </c>
      <c r="E126" s="16">
        <v>29000</v>
      </c>
      <c r="F126" s="16">
        <v>275031.94</v>
      </c>
      <c r="G126" s="17">
        <f t="shared" si="19"/>
        <v>948.38599999999997</v>
      </c>
    </row>
    <row r="127" spans="1:7" ht="63.75" outlineLevel="3" collapsed="1">
      <c r="A127" s="7" t="s">
        <v>160</v>
      </c>
      <c r="B127" s="15" t="s">
        <v>161</v>
      </c>
      <c r="C127" s="16">
        <v>99000</v>
      </c>
      <c r="D127" s="16">
        <v>99000</v>
      </c>
      <c r="E127" s="16">
        <v>74000</v>
      </c>
      <c r="F127" s="16">
        <v>22698.02</v>
      </c>
      <c r="G127" s="17">
        <f t="shared" si="19"/>
        <v>30.673000000000002</v>
      </c>
    </row>
    <row r="128" spans="1:7" ht="127.5" hidden="1" outlineLevel="4">
      <c r="A128" s="12" t="s">
        <v>162</v>
      </c>
      <c r="B128" s="19" t="s">
        <v>163</v>
      </c>
      <c r="C128" s="14">
        <v>99000</v>
      </c>
      <c r="D128" s="14">
        <v>99000</v>
      </c>
      <c r="E128" s="14">
        <v>41000</v>
      </c>
      <c r="F128" s="14">
        <v>6082.73</v>
      </c>
      <c r="G128" s="17">
        <f t="shared" si="19"/>
        <v>14.835926829268292</v>
      </c>
    </row>
    <row r="129" spans="1:7" ht="114.75" hidden="1" outlineLevel="7">
      <c r="A129" s="7" t="s">
        <v>162</v>
      </c>
      <c r="B129" s="18" t="s">
        <v>163</v>
      </c>
      <c r="C129" s="16">
        <v>99000</v>
      </c>
      <c r="D129" s="16">
        <v>99000</v>
      </c>
      <c r="E129" s="16">
        <v>41000</v>
      </c>
      <c r="F129" s="16">
        <v>6082.73</v>
      </c>
      <c r="G129" s="17">
        <f t="shared" si="19"/>
        <v>14.835926829268292</v>
      </c>
    </row>
    <row r="130" spans="1:7" ht="51" outlineLevel="1">
      <c r="A130" s="12" t="s">
        <v>164</v>
      </c>
      <c r="B130" s="13" t="s">
        <v>165</v>
      </c>
      <c r="C130" s="14">
        <f>C131+C135</f>
        <v>9096400</v>
      </c>
      <c r="D130" s="14">
        <f t="shared" ref="D130:F130" si="38">D131+D135</f>
        <v>9057892.4800000004</v>
      </c>
      <c r="E130" s="14">
        <f t="shared" si="38"/>
        <v>6127592.4800000004</v>
      </c>
      <c r="F130" s="14">
        <f t="shared" si="38"/>
        <v>6196085.0800000001</v>
      </c>
      <c r="G130" s="11">
        <f t="shared" si="19"/>
        <v>101.1177734195535</v>
      </c>
    </row>
    <row r="131" spans="1:7" ht="25.5" outlineLevel="2">
      <c r="A131" s="7" t="s">
        <v>166</v>
      </c>
      <c r="B131" s="15" t="s">
        <v>167</v>
      </c>
      <c r="C131" s="16">
        <f>C132</f>
        <v>8393200</v>
      </c>
      <c r="D131" s="16">
        <f t="shared" ref="D131:F131" si="39">D132</f>
        <v>8354692.4800000004</v>
      </c>
      <c r="E131" s="16">
        <f t="shared" si="39"/>
        <v>5600292.4800000004</v>
      </c>
      <c r="F131" s="16">
        <f t="shared" si="39"/>
        <v>5629425.8499999996</v>
      </c>
      <c r="G131" s="17">
        <f t="shared" si="19"/>
        <v>100.52021158009232</v>
      </c>
    </row>
    <row r="132" spans="1:7" ht="25.5" outlineLevel="3">
      <c r="A132" s="7" t="s">
        <v>168</v>
      </c>
      <c r="B132" s="15" t="s">
        <v>169</v>
      </c>
      <c r="C132" s="16">
        <f>C133</f>
        <v>8393200</v>
      </c>
      <c r="D132" s="16">
        <f t="shared" ref="D132:F132" si="40">D133</f>
        <v>8354692.4800000004</v>
      </c>
      <c r="E132" s="16">
        <f t="shared" si="40"/>
        <v>5600292.4800000004</v>
      </c>
      <c r="F132" s="16">
        <f t="shared" si="40"/>
        <v>5629425.8499999996</v>
      </c>
      <c r="G132" s="17">
        <f t="shared" si="19"/>
        <v>100.52021158009232</v>
      </c>
    </row>
    <row r="133" spans="1:7" ht="38.25" outlineLevel="4" collapsed="1">
      <c r="A133" s="7" t="s">
        <v>170</v>
      </c>
      <c r="B133" s="15" t="s">
        <v>171</v>
      </c>
      <c r="C133" s="16">
        <v>8393200</v>
      </c>
      <c r="D133" s="16">
        <v>8354692.4800000004</v>
      </c>
      <c r="E133" s="16">
        <v>5600292.4800000004</v>
      </c>
      <c r="F133" s="16">
        <v>5629425.8499999996</v>
      </c>
      <c r="G133" s="17">
        <f t="shared" si="19"/>
        <v>100.52021158009232</v>
      </c>
    </row>
    <row r="134" spans="1:7" ht="38.25" hidden="1" outlineLevel="7">
      <c r="A134" s="7" t="s">
        <v>170</v>
      </c>
      <c r="B134" s="15" t="s">
        <v>171</v>
      </c>
      <c r="C134" s="16">
        <v>8393200</v>
      </c>
      <c r="D134" s="16">
        <v>8393200</v>
      </c>
      <c r="E134" s="16">
        <v>1788300</v>
      </c>
      <c r="F134" s="16">
        <v>1542367.8</v>
      </c>
      <c r="G134" s="17">
        <f t="shared" si="19"/>
        <v>86.247710115752398</v>
      </c>
    </row>
    <row r="135" spans="1:7" ht="25.5" outlineLevel="2">
      <c r="A135" s="7" t="s">
        <v>172</v>
      </c>
      <c r="B135" s="15" t="s">
        <v>173</v>
      </c>
      <c r="C135" s="16">
        <f>C136+C139</f>
        <v>703200</v>
      </c>
      <c r="D135" s="16">
        <f t="shared" ref="D135:F135" si="41">D136+D139</f>
        <v>703200</v>
      </c>
      <c r="E135" s="16">
        <f t="shared" si="41"/>
        <v>527300</v>
      </c>
      <c r="F135" s="16">
        <f t="shared" si="41"/>
        <v>566659.23</v>
      </c>
      <c r="G135" s="17">
        <f t="shared" si="19"/>
        <v>107.46429546747582</v>
      </c>
    </row>
    <row r="136" spans="1:7" ht="38.25" outlineLevel="3">
      <c r="A136" s="7" t="s">
        <v>174</v>
      </c>
      <c r="B136" s="15" t="s">
        <v>175</v>
      </c>
      <c r="C136" s="16">
        <f>C137</f>
        <v>703200</v>
      </c>
      <c r="D136" s="16">
        <f t="shared" ref="D136:F136" si="42">D137</f>
        <v>703200</v>
      </c>
      <c r="E136" s="16">
        <f t="shared" si="42"/>
        <v>527300</v>
      </c>
      <c r="F136" s="16">
        <f t="shared" si="42"/>
        <v>478331.63</v>
      </c>
      <c r="G136" s="17">
        <f t="shared" si="19"/>
        <v>90.713375687464435</v>
      </c>
    </row>
    <row r="137" spans="1:7" ht="51" outlineLevel="4" collapsed="1">
      <c r="A137" s="7" t="s">
        <v>176</v>
      </c>
      <c r="B137" s="15" t="s">
        <v>177</v>
      </c>
      <c r="C137" s="16">
        <v>703200</v>
      </c>
      <c r="D137" s="16">
        <v>703200</v>
      </c>
      <c r="E137" s="16">
        <v>527300</v>
      </c>
      <c r="F137" s="16">
        <v>478331.63</v>
      </c>
      <c r="G137" s="17">
        <f t="shared" si="19"/>
        <v>90.713375687464435</v>
      </c>
    </row>
    <row r="138" spans="1:7" ht="51" hidden="1" outlineLevel="7">
      <c r="A138" s="7" t="s">
        <v>176</v>
      </c>
      <c r="B138" s="15" t="s">
        <v>177</v>
      </c>
      <c r="C138" s="16">
        <v>703200</v>
      </c>
      <c r="D138" s="16">
        <v>703200</v>
      </c>
      <c r="E138" s="16">
        <v>175700</v>
      </c>
      <c r="F138" s="16">
        <v>110638.56</v>
      </c>
      <c r="G138" s="17">
        <f t="shared" si="19"/>
        <v>62.970153671030161</v>
      </c>
    </row>
    <row r="139" spans="1:7" ht="25.5" outlineLevel="3">
      <c r="A139" s="7" t="s">
        <v>178</v>
      </c>
      <c r="B139" s="15" t="s">
        <v>179</v>
      </c>
      <c r="C139" s="16">
        <f>C140</f>
        <v>0</v>
      </c>
      <c r="D139" s="16">
        <f t="shared" ref="D139:F139" si="43">D140</f>
        <v>0</v>
      </c>
      <c r="E139" s="16">
        <f t="shared" si="43"/>
        <v>0</v>
      </c>
      <c r="F139" s="16">
        <f t="shared" si="43"/>
        <v>88327.6</v>
      </c>
      <c r="G139" s="17">
        <v>0</v>
      </c>
    </row>
    <row r="140" spans="1:7" ht="38.25" outlineLevel="4" collapsed="1">
      <c r="A140" s="7" t="s">
        <v>180</v>
      </c>
      <c r="B140" s="15" t="s">
        <v>181</v>
      </c>
      <c r="C140" s="16">
        <v>0</v>
      </c>
      <c r="D140" s="16">
        <v>0</v>
      </c>
      <c r="E140" s="16">
        <v>0</v>
      </c>
      <c r="F140" s="16">
        <v>88327.6</v>
      </c>
      <c r="G140" s="17">
        <v>0</v>
      </c>
    </row>
    <row r="141" spans="1:7" ht="38.25" hidden="1" outlineLevel="7">
      <c r="A141" s="7" t="s">
        <v>180</v>
      </c>
      <c r="B141" s="15" t="s">
        <v>181</v>
      </c>
      <c r="C141" s="16">
        <v>0</v>
      </c>
      <c r="D141" s="16">
        <v>0</v>
      </c>
      <c r="E141" s="16">
        <v>0</v>
      </c>
      <c r="F141" s="16">
        <v>7305.42</v>
      </c>
      <c r="G141" s="17" t="e">
        <f t="shared" ref="G141:G204" si="44">F141/E141*100</f>
        <v>#DIV/0!</v>
      </c>
    </row>
    <row r="142" spans="1:7" ht="38.25" outlineLevel="1">
      <c r="A142" s="12" t="s">
        <v>182</v>
      </c>
      <c r="B142" s="13" t="s">
        <v>183</v>
      </c>
      <c r="C142" s="14">
        <f>C143+C147+C154</f>
        <v>4841800</v>
      </c>
      <c r="D142" s="14">
        <f t="shared" ref="D142:F142" si="45">D143+D147+D154</f>
        <v>4987219.32</v>
      </c>
      <c r="E142" s="14">
        <f t="shared" si="45"/>
        <v>1704269.32</v>
      </c>
      <c r="F142" s="14">
        <f t="shared" si="45"/>
        <v>1766924.54</v>
      </c>
      <c r="G142" s="11">
        <f t="shared" si="44"/>
        <v>103.67636847443806</v>
      </c>
    </row>
    <row r="143" spans="1:7" ht="121.5" customHeight="1" outlineLevel="2">
      <c r="A143" s="7" t="s">
        <v>184</v>
      </c>
      <c r="B143" s="18" t="s">
        <v>185</v>
      </c>
      <c r="C143" s="16">
        <f>C144</f>
        <v>4750000</v>
      </c>
      <c r="D143" s="16">
        <f t="shared" ref="D143:F143" si="46">D144</f>
        <v>4750000</v>
      </c>
      <c r="E143" s="16">
        <f t="shared" si="46"/>
        <v>1474150</v>
      </c>
      <c r="F143" s="16">
        <f t="shared" si="46"/>
        <v>1474150</v>
      </c>
      <c r="G143" s="17">
        <f t="shared" si="44"/>
        <v>100</v>
      </c>
    </row>
    <row r="144" spans="1:7" ht="153" outlineLevel="3">
      <c r="A144" s="7" t="s">
        <v>186</v>
      </c>
      <c r="B144" s="18" t="s">
        <v>187</v>
      </c>
      <c r="C144" s="16">
        <f>C145</f>
        <v>4750000</v>
      </c>
      <c r="D144" s="16">
        <f t="shared" ref="D144:F144" si="47">D145</f>
        <v>4750000</v>
      </c>
      <c r="E144" s="16">
        <f t="shared" si="47"/>
        <v>1474150</v>
      </c>
      <c r="F144" s="16">
        <f t="shared" si="47"/>
        <v>1474150</v>
      </c>
      <c r="G144" s="17">
        <f t="shared" si="44"/>
        <v>100</v>
      </c>
    </row>
    <row r="145" spans="1:7" ht="153" outlineLevel="4" collapsed="1">
      <c r="A145" s="7" t="s">
        <v>188</v>
      </c>
      <c r="B145" s="18" t="s">
        <v>189</v>
      </c>
      <c r="C145" s="16">
        <v>4750000</v>
      </c>
      <c r="D145" s="16">
        <v>4750000</v>
      </c>
      <c r="E145" s="16">
        <v>1474150</v>
      </c>
      <c r="F145" s="16">
        <v>1474150</v>
      </c>
      <c r="G145" s="17">
        <f t="shared" si="44"/>
        <v>100</v>
      </c>
    </row>
    <row r="146" spans="1:7" ht="153" hidden="1" outlineLevel="7">
      <c r="A146" s="7" t="s">
        <v>188</v>
      </c>
      <c r="B146" s="18" t="s">
        <v>189</v>
      </c>
      <c r="C146" s="16">
        <v>4750000</v>
      </c>
      <c r="D146" s="16">
        <v>4750000</v>
      </c>
      <c r="E146" s="16">
        <v>433050</v>
      </c>
      <c r="F146" s="16">
        <v>433050</v>
      </c>
      <c r="G146" s="17">
        <f t="shared" si="44"/>
        <v>100</v>
      </c>
    </row>
    <row r="147" spans="1:7" ht="51" outlineLevel="2">
      <c r="A147" s="7" t="s">
        <v>190</v>
      </c>
      <c r="B147" s="15" t="s">
        <v>191</v>
      </c>
      <c r="C147" s="16">
        <f>C148+C151</f>
        <v>28100</v>
      </c>
      <c r="D147" s="16">
        <f t="shared" ref="D147:F147" si="48">D148+D151</f>
        <v>103419.32</v>
      </c>
      <c r="E147" s="16">
        <f t="shared" si="48"/>
        <v>96319.32</v>
      </c>
      <c r="F147" s="16">
        <f t="shared" si="48"/>
        <v>111521.03</v>
      </c>
      <c r="G147" s="17">
        <f t="shared" si="44"/>
        <v>115.78261765137046</v>
      </c>
    </row>
    <row r="148" spans="1:7" ht="51" outlineLevel="3">
      <c r="A148" s="7" t="s">
        <v>192</v>
      </c>
      <c r="B148" s="15" t="s">
        <v>193</v>
      </c>
      <c r="C148" s="16">
        <f>C149</f>
        <v>15300</v>
      </c>
      <c r="D148" s="16">
        <f t="shared" ref="D148:F148" si="49">D149</f>
        <v>72219.320000000007</v>
      </c>
      <c r="E148" s="16">
        <f t="shared" si="49"/>
        <v>68319.320000000007</v>
      </c>
      <c r="F148" s="16">
        <f t="shared" si="49"/>
        <v>80342.960000000006</v>
      </c>
      <c r="G148" s="17">
        <f t="shared" si="44"/>
        <v>117.59917985132171</v>
      </c>
    </row>
    <row r="149" spans="1:7" ht="79.5" customHeight="1" outlineLevel="4" collapsed="1">
      <c r="A149" s="7" t="s">
        <v>194</v>
      </c>
      <c r="B149" s="15" t="s">
        <v>195</v>
      </c>
      <c r="C149" s="16">
        <v>15300</v>
      </c>
      <c r="D149" s="16">
        <v>72219.320000000007</v>
      </c>
      <c r="E149" s="16">
        <v>68319.320000000007</v>
      </c>
      <c r="F149" s="16">
        <v>80342.960000000006</v>
      </c>
      <c r="G149" s="17">
        <f t="shared" si="44"/>
        <v>117.59917985132171</v>
      </c>
    </row>
    <row r="150" spans="1:7" ht="76.5" hidden="1" outlineLevel="7">
      <c r="A150" s="7" t="s">
        <v>194</v>
      </c>
      <c r="B150" s="15" t="s">
        <v>195</v>
      </c>
      <c r="C150" s="16">
        <v>15300</v>
      </c>
      <c r="D150" s="16">
        <v>15300</v>
      </c>
      <c r="E150" s="16">
        <v>3800</v>
      </c>
      <c r="F150" s="16">
        <v>67275.78</v>
      </c>
      <c r="G150" s="17">
        <f t="shared" si="44"/>
        <v>1770.4152631578945</v>
      </c>
    </row>
    <row r="151" spans="1:7" ht="82.5" customHeight="1" outlineLevel="3">
      <c r="A151" s="7" t="s">
        <v>196</v>
      </c>
      <c r="B151" s="15" t="s">
        <v>197</v>
      </c>
      <c r="C151" s="16">
        <f>C152</f>
        <v>12800</v>
      </c>
      <c r="D151" s="16">
        <f t="shared" ref="D151:F151" si="50">D152</f>
        <v>31200</v>
      </c>
      <c r="E151" s="16">
        <f t="shared" si="50"/>
        <v>28000</v>
      </c>
      <c r="F151" s="16">
        <f t="shared" si="50"/>
        <v>31178.07</v>
      </c>
      <c r="G151" s="17">
        <f t="shared" si="44"/>
        <v>111.35025</v>
      </c>
    </row>
    <row r="152" spans="1:7" ht="89.25" outlineLevel="4" collapsed="1">
      <c r="A152" s="7" t="s">
        <v>198</v>
      </c>
      <c r="B152" s="15" t="s">
        <v>199</v>
      </c>
      <c r="C152" s="16">
        <v>12800</v>
      </c>
      <c r="D152" s="16">
        <v>31200</v>
      </c>
      <c r="E152" s="16">
        <v>28000</v>
      </c>
      <c r="F152" s="16">
        <v>31178.07</v>
      </c>
      <c r="G152" s="17">
        <f t="shared" si="44"/>
        <v>111.35025</v>
      </c>
    </row>
    <row r="153" spans="1:7" ht="89.25" hidden="1" outlineLevel="7">
      <c r="A153" s="7" t="s">
        <v>198</v>
      </c>
      <c r="B153" s="15" t="s">
        <v>199</v>
      </c>
      <c r="C153" s="16">
        <v>12800</v>
      </c>
      <c r="D153" s="16">
        <v>12800</v>
      </c>
      <c r="E153" s="16">
        <v>3200</v>
      </c>
      <c r="F153" s="16">
        <v>3980.52</v>
      </c>
      <c r="G153" s="17">
        <f t="shared" si="44"/>
        <v>124.39125</v>
      </c>
    </row>
    <row r="154" spans="1:7" ht="111" customHeight="1" outlineLevel="2">
      <c r="A154" s="7" t="s">
        <v>200</v>
      </c>
      <c r="B154" s="15" t="s">
        <v>201</v>
      </c>
      <c r="C154" s="16">
        <f>C155</f>
        <v>63700</v>
      </c>
      <c r="D154" s="16">
        <f t="shared" ref="D154:F154" si="51">D155</f>
        <v>133800</v>
      </c>
      <c r="E154" s="16">
        <f t="shared" si="51"/>
        <v>133800</v>
      </c>
      <c r="F154" s="16">
        <f t="shared" si="51"/>
        <v>181253.51</v>
      </c>
      <c r="G154" s="17">
        <f t="shared" si="44"/>
        <v>135.46600149476834</v>
      </c>
    </row>
    <row r="155" spans="1:7" ht="107.25" customHeight="1" outlineLevel="3">
      <c r="A155" s="7" t="s">
        <v>202</v>
      </c>
      <c r="B155" s="15" t="s">
        <v>203</v>
      </c>
      <c r="C155" s="16">
        <f>C156</f>
        <v>63700</v>
      </c>
      <c r="D155" s="16">
        <f t="shared" ref="D155:F155" si="52">D156</f>
        <v>133800</v>
      </c>
      <c r="E155" s="16">
        <f t="shared" si="52"/>
        <v>133800</v>
      </c>
      <c r="F155" s="16">
        <f t="shared" si="52"/>
        <v>181253.51</v>
      </c>
      <c r="G155" s="17">
        <f t="shared" si="44"/>
        <v>135.46600149476834</v>
      </c>
    </row>
    <row r="156" spans="1:7" ht="127.5" outlineLevel="4" collapsed="1">
      <c r="A156" s="7" t="s">
        <v>204</v>
      </c>
      <c r="B156" s="18" t="s">
        <v>205</v>
      </c>
      <c r="C156" s="16">
        <v>63700</v>
      </c>
      <c r="D156" s="16">
        <v>133800</v>
      </c>
      <c r="E156" s="16">
        <v>133800</v>
      </c>
      <c r="F156" s="16">
        <v>181253.51</v>
      </c>
      <c r="G156" s="17">
        <f t="shared" si="44"/>
        <v>135.46600149476834</v>
      </c>
    </row>
    <row r="157" spans="1:7" ht="127.5" hidden="1" outlineLevel="7">
      <c r="A157" s="7" t="s">
        <v>204</v>
      </c>
      <c r="B157" s="18" t="s">
        <v>205</v>
      </c>
      <c r="C157" s="16">
        <v>63700</v>
      </c>
      <c r="D157" s="16">
        <v>63700</v>
      </c>
      <c r="E157" s="16">
        <v>59900</v>
      </c>
      <c r="F157" s="16">
        <v>59898.48</v>
      </c>
      <c r="G157" s="17">
        <f t="shared" si="44"/>
        <v>99.997462437395669</v>
      </c>
    </row>
    <row r="158" spans="1:7" ht="25.5" outlineLevel="1">
      <c r="A158" s="12" t="s">
        <v>206</v>
      </c>
      <c r="B158" s="13" t="s">
        <v>207</v>
      </c>
      <c r="C158" s="14">
        <f>C159+C213+C217+C228+C222</f>
        <v>415000</v>
      </c>
      <c r="D158" s="14">
        <f t="shared" ref="D158:F158" si="53">D159+D213+D217+D228+D222</f>
        <v>856900</v>
      </c>
      <c r="E158" s="14">
        <f t="shared" si="53"/>
        <v>763875</v>
      </c>
      <c r="F158" s="14">
        <f t="shared" si="53"/>
        <v>1151313.3700000001</v>
      </c>
      <c r="G158" s="11">
        <f t="shared" si="44"/>
        <v>150.72012698412701</v>
      </c>
    </row>
    <row r="159" spans="1:7" ht="63.75" outlineLevel="2">
      <c r="A159" s="7" t="s">
        <v>208</v>
      </c>
      <c r="B159" s="15" t="s">
        <v>209</v>
      </c>
      <c r="C159" s="16">
        <f>C160+C168+C176+C187+C191+C195+C201+C207+C185</f>
        <v>374200</v>
      </c>
      <c r="D159" s="16">
        <f t="shared" ref="D159:F159" si="54">D160+D168+D176+D187+D191+D195+D201+D207+D185</f>
        <v>389200</v>
      </c>
      <c r="E159" s="16">
        <f t="shared" si="54"/>
        <v>306375</v>
      </c>
      <c r="F159" s="16">
        <f t="shared" si="54"/>
        <v>389066.78</v>
      </c>
      <c r="G159" s="17">
        <f t="shared" si="44"/>
        <v>126.99038106895146</v>
      </c>
    </row>
    <row r="160" spans="1:7" ht="102" outlineLevel="3">
      <c r="A160" s="7" t="s">
        <v>210</v>
      </c>
      <c r="B160" s="15" t="s">
        <v>211</v>
      </c>
      <c r="C160" s="16">
        <f>C161</f>
        <v>17300</v>
      </c>
      <c r="D160" s="16">
        <f t="shared" ref="D160:F160" si="55">D161</f>
        <v>17300</v>
      </c>
      <c r="E160" s="16">
        <f t="shared" si="55"/>
        <v>12975</v>
      </c>
      <c r="F160" s="16">
        <f t="shared" si="55"/>
        <v>15293.16</v>
      </c>
      <c r="G160" s="17">
        <f t="shared" si="44"/>
        <v>117.86635838150288</v>
      </c>
    </row>
    <row r="161" spans="1:7" ht="140.25" outlineLevel="4" collapsed="1">
      <c r="A161" s="7" t="s">
        <v>212</v>
      </c>
      <c r="B161" s="18" t="s">
        <v>213</v>
      </c>
      <c r="C161" s="16">
        <v>17300</v>
      </c>
      <c r="D161" s="16">
        <v>17300</v>
      </c>
      <c r="E161" s="16">
        <v>12975</v>
      </c>
      <c r="F161" s="16">
        <v>15293.16</v>
      </c>
      <c r="G161" s="17">
        <f t="shared" si="44"/>
        <v>117.86635838150288</v>
      </c>
    </row>
    <row r="162" spans="1:7" ht="204" hidden="1" outlineLevel="5">
      <c r="A162" s="7" t="s">
        <v>214</v>
      </c>
      <c r="B162" s="18" t="s">
        <v>215</v>
      </c>
      <c r="C162" s="16">
        <v>5000</v>
      </c>
      <c r="D162" s="16">
        <v>5000</v>
      </c>
      <c r="E162" s="16">
        <v>1250</v>
      </c>
      <c r="F162" s="16">
        <v>1405.39</v>
      </c>
      <c r="G162" s="17">
        <f t="shared" si="44"/>
        <v>112.4312</v>
      </c>
    </row>
    <row r="163" spans="1:7" ht="204" hidden="1" outlineLevel="7">
      <c r="A163" s="7" t="s">
        <v>214</v>
      </c>
      <c r="B163" s="18" t="s">
        <v>215</v>
      </c>
      <c r="C163" s="16">
        <v>5000</v>
      </c>
      <c r="D163" s="16">
        <v>5000</v>
      </c>
      <c r="E163" s="16">
        <v>1250</v>
      </c>
      <c r="F163" s="16">
        <v>1405.39</v>
      </c>
      <c r="G163" s="17">
        <f t="shared" si="44"/>
        <v>112.4312</v>
      </c>
    </row>
    <row r="164" spans="1:7" ht="165.75" hidden="1" outlineLevel="5">
      <c r="A164" s="7" t="s">
        <v>216</v>
      </c>
      <c r="B164" s="18" t="s">
        <v>217</v>
      </c>
      <c r="C164" s="16">
        <v>0</v>
      </c>
      <c r="D164" s="16">
        <v>0</v>
      </c>
      <c r="E164" s="16">
        <v>0</v>
      </c>
      <c r="F164" s="16">
        <v>2500</v>
      </c>
      <c r="G164" s="17" t="e">
        <f t="shared" si="44"/>
        <v>#DIV/0!</v>
      </c>
    </row>
    <row r="165" spans="1:7" ht="165.75" hidden="1" outlineLevel="7">
      <c r="A165" s="7" t="s">
        <v>216</v>
      </c>
      <c r="B165" s="18" t="s">
        <v>217</v>
      </c>
      <c r="C165" s="16">
        <v>0</v>
      </c>
      <c r="D165" s="16">
        <v>0</v>
      </c>
      <c r="E165" s="16">
        <v>0</v>
      </c>
      <c r="F165" s="16">
        <v>2500</v>
      </c>
      <c r="G165" s="17" t="e">
        <f t="shared" si="44"/>
        <v>#DIV/0!</v>
      </c>
    </row>
    <row r="166" spans="1:7" ht="140.25" hidden="1" outlineLevel="5">
      <c r="A166" s="7" t="s">
        <v>218</v>
      </c>
      <c r="B166" s="18" t="s">
        <v>219</v>
      </c>
      <c r="C166" s="16">
        <v>12300</v>
      </c>
      <c r="D166" s="16">
        <v>12300</v>
      </c>
      <c r="E166" s="16">
        <v>3075</v>
      </c>
      <c r="F166" s="16">
        <v>368.75</v>
      </c>
      <c r="G166" s="17">
        <f t="shared" si="44"/>
        <v>11.991869918699187</v>
      </c>
    </row>
    <row r="167" spans="1:7" ht="140.25" hidden="1" outlineLevel="7">
      <c r="A167" s="7" t="s">
        <v>218</v>
      </c>
      <c r="B167" s="18" t="s">
        <v>219</v>
      </c>
      <c r="C167" s="16">
        <v>12300</v>
      </c>
      <c r="D167" s="16">
        <v>12300</v>
      </c>
      <c r="E167" s="16">
        <v>3075</v>
      </c>
      <c r="F167" s="16">
        <v>368.75</v>
      </c>
      <c r="G167" s="17">
        <f t="shared" si="44"/>
        <v>11.991869918699187</v>
      </c>
    </row>
    <row r="168" spans="1:7" ht="140.25" outlineLevel="3">
      <c r="A168" s="7" t="s">
        <v>220</v>
      </c>
      <c r="B168" s="15" t="s">
        <v>221</v>
      </c>
      <c r="C168" s="16">
        <f>C169</f>
        <v>97800</v>
      </c>
      <c r="D168" s="16">
        <f t="shared" ref="D168:F168" si="56">D169</f>
        <v>97800</v>
      </c>
      <c r="E168" s="16">
        <f t="shared" si="56"/>
        <v>73800</v>
      </c>
      <c r="F168" s="16">
        <f t="shared" si="56"/>
        <v>76680.12</v>
      </c>
      <c r="G168" s="17">
        <f t="shared" si="44"/>
        <v>103.90260162601625</v>
      </c>
    </row>
    <row r="169" spans="1:7" ht="178.5" outlineLevel="4" collapsed="1">
      <c r="A169" s="7" t="s">
        <v>222</v>
      </c>
      <c r="B169" s="18" t="s">
        <v>223</v>
      </c>
      <c r="C169" s="16">
        <v>97800</v>
      </c>
      <c r="D169" s="16">
        <v>97800</v>
      </c>
      <c r="E169" s="16">
        <v>73800</v>
      </c>
      <c r="F169" s="16">
        <v>76680.12</v>
      </c>
      <c r="G169" s="17">
        <f t="shared" si="44"/>
        <v>103.90260162601625</v>
      </c>
    </row>
    <row r="170" spans="1:7" ht="242.25" hidden="1" outlineLevel="5">
      <c r="A170" s="7" t="s">
        <v>224</v>
      </c>
      <c r="B170" s="18" t="s">
        <v>225</v>
      </c>
      <c r="C170" s="16">
        <v>700</v>
      </c>
      <c r="D170" s="16">
        <v>700</v>
      </c>
      <c r="E170" s="16">
        <v>700</v>
      </c>
      <c r="F170" s="16">
        <v>2000</v>
      </c>
      <c r="G170" s="17">
        <f t="shared" si="44"/>
        <v>285.71428571428572</v>
      </c>
    </row>
    <row r="171" spans="1:7" ht="242.25" hidden="1" outlineLevel="7">
      <c r="A171" s="7" t="s">
        <v>224</v>
      </c>
      <c r="B171" s="18" t="s">
        <v>225</v>
      </c>
      <c r="C171" s="16">
        <v>700</v>
      </c>
      <c r="D171" s="16">
        <v>700</v>
      </c>
      <c r="E171" s="16">
        <v>700</v>
      </c>
      <c r="F171" s="16">
        <v>2000</v>
      </c>
      <c r="G171" s="17">
        <f t="shared" si="44"/>
        <v>285.71428571428572</v>
      </c>
    </row>
    <row r="172" spans="1:7" ht="178.5" hidden="1" outlineLevel="5">
      <c r="A172" s="7" t="s">
        <v>226</v>
      </c>
      <c r="B172" s="18" t="s">
        <v>227</v>
      </c>
      <c r="C172" s="16">
        <v>96000</v>
      </c>
      <c r="D172" s="16">
        <v>96000</v>
      </c>
      <c r="E172" s="16">
        <v>24000</v>
      </c>
      <c r="F172" s="16">
        <v>22338.26</v>
      </c>
      <c r="G172" s="17">
        <f t="shared" si="44"/>
        <v>93.07608333333333</v>
      </c>
    </row>
    <row r="173" spans="1:7" ht="178.5" hidden="1" outlineLevel="7">
      <c r="A173" s="7" t="s">
        <v>226</v>
      </c>
      <c r="B173" s="18" t="s">
        <v>227</v>
      </c>
      <c r="C173" s="16">
        <v>96000</v>
      </c>
      <c r="D173" s="16">
        <v>96000</v>
      </c>
      <c r="E173" s="16">
        <v>24000</v>
      </c>
      <c r="F173" s="16">
        <v>22338.26</v>
      </c>
      <c r="G173" s="17">
        <f t="shared" si="44"/>
        <v>93.07608333333333</v>
      </c>
    </row>
    <row r="174" spans="1:7" ht="178.5" hidden="1" outlineLevel="5">
      <c r="A174" s="7" t="s">
        <v>228</v>
      </c>
      <c r="B174" s="18" t="s">
        <v>229</v>
      </c>
      <c r="C174" s="16">
        <v>1100</v>
      </c>
      <c r="D174" s="16">
        <v>1100</v>
      </c>
      <c r="E174" s="16">
        <v>0</v>
      </c>
      <c r="F174" s="16">
        <v>0</v>
      </c>
      <c r="G174" s="17" t="e">
        <f t="shared" si="44"/>
        <v>#DIV/0!</v>
      </c>
    </row>
    <row r="175" spans="1:7" ht="178.5" hidden="1" outlineLevel="7">
      <c r="A175" s="7" t="s">
        <v>228</v>
      </c>
      <c r="B175" s="18" t="s">
        <v>229</v>
      </c>
      <c r="C175" s="16">
        <v>1100</v>
      </c>
      <c r="D175" s="16">
        <v>1100</v>
      </c>
      <c r="E175" s="16">
        <v>0</v>
      </c>
      <c r="F175" s="16">
        <v>0</v>
      </c>
      <c r="G175" s="17" t="e">
        <f t="shared" si="44"/>
        <v>#DIV/0!</v>
      </c>
    </row>
    <row r="176" spans="1:7" ht="102" outlineLevel="3">
      <c r="A176" s="7" t="s">
        <v>230</v>
      </c>
      <c r="B176" s="15" t="s">
        <v>231</v>
      </c>
      <c r="C176" s="16">
        <f>C177+C184</f>
        <v>44700</v>
      </c>
      <c r="D176" s="16">
        <f t="shared" ref="D176:F176" si="57">D177+D184</f>
        <v>44700</v>
      </c>
      <c r="E176" s="16">
        <f t="shared" si="57"/>
        <v>33800</v>
      </c>
      <c r="F176" s="16">
        <f t="shared" si="57"/>
        <v>115352.47</v>
      </c>
      <c r="G176" s="17">
        <f t="shared" si="44"/>
        <v>341.27949704142014</v>
      </c>
    </row>
    <row r="177" spans="1:7" ht="140.25" outlineLevel="4" collapsed="1">
      <c r="A177" s="7" t="s">
        <v>232</v>
      </c>
      <c r="B177" s="18" t="s">
        <v>233</v>
      </c>
      <c r="C177" s="16">
        <v>31800</v>
      </c>
      <c r="D177" s="16">
        <v>31800</v>
      </c>
      <c r="E177" s="16">
        <v>24125</v>
      </c>
      <c r="F177" s="16">
        <v>115352.47</v>
      </c>
      <c r="G177" s="17">
        <f t="shared" si="44"/>
        <v>478.14495336787564</v>
      </c>
    </row>
    <row r="178" spans="1:7" ht="140.25" hidden="1" outlineLevel="5">
      <c r="A178" s="7" t="s">
        <v>234</v>
      </c>
      <c r="B178" s="18" t="s">
        <v>233</v>
      </c>
      <c r="C178" s="16">
        <v>800</v>
      </c>
      <c r="D178" s="16">
        <v>800</v>
      </c>
      <c r="E178" s="16">
        <v>100</v>
      </c>
      <c r="F178" s="16">
        <v>150</v>
      </c>
      <c r="G178" s="17">
        <f t="shared" si="44"/>
        <v>150</v>
      </c>
    </row>
    <row r="179" spans="1:7" ht="140.25" hidden="1" outlineLevel="7">
      <c r="A179" s="7" t="s">
        <v>234</v>
      </c>
      <c r="B179" s="18" t="s">
        <v>233</v>
      </c>
      <c r="C179" s="16">
        <v>800</v>
      </c>
      <c r="D179" s="16">
        <v>800</v>
      </c>
      <c r="E179" s="16">
        <v>100</v>
      </c>
      <c r="F179" s="16">
        <v>150</v>
      </c>
      <c r="G179" s="17">
        <f t="shared" si="44"/>
        <v>150</v>
      </c>
    </row>
    <row r="180" spans="1:7" ht="140.25" hidden="1" outlineLevel="5">
      <c r="A180" s="7" t="s">
        <v>235</v>
      </c>
      <c r="B180" s="18" t="s">
        <v>233</v>
      </c>
      <c r="C180" s="16">
        <v>24000</v>
      </c>
      <c r="D180" s="16">
        <v>24000</v>
      </c>
      <c r="E180" s="16">
        <v>6000</v>
      </c>
      <c r="F180" s="16">
        <v>11250</v>
      </c>
      <c r="G180" s="17">
        <f t="shared" si="44"/>
        <v>187.5</v>
      </c>
    </row>
    <row r="181" spans="1:7" ht="140.25" hidden="1" outlineLevel="7">
      <c r="A181" s="7" t="s">
        <v>235</v>
      </c>
      <c r="B181" s="18" t="s">
        <v>233</v>
      </c>
      <c r="C181" s="16">
        <v>24000</v>
      </c>
      <c r="D181" s="16">
        <v>24000</v>
      </c>
      <c r="E181" s="16">
        <v>6000</v>
      </c>
      <c r="F181" s="16">
        <v>11250</v>
      </c>
      <c r="G181" s="17">
        <f t="shared" si="44"/>
        <v>187.5</v>
      </c>
    </row>
    <row r="182" spans="1:7" ht="140.25" hidden="1" outlineLevel="5">
      <c r="A182" s="7" t="s">
        <v>236</v>
      </c>
      <c r="B182" s="18" t="s">
        <v>233</v>
      </c>
      <c r="C182" s="16">
        <v>7000</v>
      </c>
      <c r="D182" s="16">
        <v>7000</v>
      </c>
      <c r="E182" s="16">
        <v>1675</v>
      </c>
      <c r="F182" s="16">
        <v>3529.25</v>
      </c>
      <c r="G182" s="17">
        <f t="shared" si="44"/>
        <v>210.70149253731344</v>
      </c>
    </row>
    <row r="183" spans="1:7" ht="140.25" hidden="1" outlineLevel="7">
      <c r="A183" s="7" t="s">
        <v>236</v>
      </c>
      <c r="B183" s="18" t="s">
        <v>233</v>
      </c>
      <c r="C183" s="16">
        <v>7000</v>
      </c>
      <c r="D183" s="16">
        <v>7000</v>
      </c>
      <c r="E183" s="16">
        <v>1675</v>
      </c>
      <c r="F183" s="16">
        <v>3529.25</v>
      </c>
      <c r="G183" s="17">
        <f t="shared" si="44"/>
        <v>210.70149253731344</v>
      </c>
    </row>
    <row r="184" spans="1:7" ht="127.5" outlineLevel="4">
      <c r="A184" s="7" t="s">
        <v>237</v>
      </c>
      <c r="B184" s="15" t="s">
        <v>238</v>
      </c>
      <c r="C184" s="16">
        <v>12900</v>
      </c>
      <c r="D184" s="16">
        <v>12900</v>
      </c>
      <c r="E184" s="16">
        <v>9675</v>
      </c>
      <c r="F184" s="16">
        <v>0</v>
      </c>
      <c r="G184" s="17">
        <f t="shared" si="44"/>
        <v>0</v>
      </c>
    </row>
    <row r="185" spans="1:7" ht="127.5" outlineLevel="4">
      <c r="A185" s="7" t="s">
        <v>451</v>
      </c>
      <c r="B185" s="15" t="s">
        <v>454</v>
      </c>
      <c r="C185" s="16">
        <f t="shared" ref="C185:E185" si="58">C186</f>
        <v>0</v>
      </c>
      <c r="D185" s="16">
        <f t="shared" si="58"/>
        <v>15000</v>
      </c>
      <c r="E185" s="16">
        <f t="shared" si="58"/>
        <v>15000</v>
      </c>
      <c r="F185" s="16">
        <f>F186</f>
        <v>15000</v>
      </c>
      <c r="G185" s="17">
        <f t="shared" si="44"/>
        <v>100</v>
      </c>
    </row>
    <row r="186" spans="1:7" ht="165.75" outlineLevel="7">
      <c r="A186" s="7" t="s">
        <v>452</v>
      </c>
      <c r="B186" s="20" t="s">
        <v>453</v>
      </c>
      <c r="C186" s="16">
        <v>0</v>
      </c>
      <c r="D186" s="16">
        <v>15000</v>
      </c>
      <c r="E186" s="16">
        <v>15000</v>
      </c>
      <c r="F186" s="16">
        <v>15000</v>
      </c>
      <c r="G186" s="17">
        <f t="shared" si="44"/>
        <v>100</v>
      </c>
    </row>
    <row r="187" spans="1:7" ht="127.5" outlineLevel="3">
      <c r="A187" s="7" t="s">
        <v>239</v>
      </c>
      <c r="B187" s="15" t="s">
        <v>240</v>
      </c>
      <c r="C187" s="16">
        <f>C188</f>
        <v>4600</v>
      </c>
      <c r="D187" s="16">
        <f t="shared" ref="D187:F187" si="59">D188</f>
        <v>4600</v>
      </c>
      <c r="E187" s="16">
        <f t="shared" si="59"/>
        <v>3450</v>
      </c>
      <c r="F187" s="16">
        <f t="shared" si="59"/>
        <v>2750</v>
      </c>
      <c r="G187" s="17">
        <f t="shared" si="44"/>
        <v>79.710144927536234</v>
      </c>
    </row>
    <row r="188" spans="1:7" ht="165.75" outlineLevel="4" collapsed="1">
      <c r="A188" s="7" t="s">
        <v>241</v>
      </c>
      <c r="B188" s="18" t="s">
        <v>242</v>
      </c>
      <c r="C188" s="16">
        <v>4600</v>
      </c>
      <c r="D188" s="16">
        <v>4600</v>
      </c>
      <c r="E188" s="16">
        <v>3450</v>
      </c>
      <c r="F188" s="16">
        <v>2750</v>
      </c>
      <c r="G188" s="17">
        <f t="shared" si="44"/>
        <v>79.710144927536234</v>
      </c>
    </row>
    <row r="189" spans="1:7" ht="165.75" hidden="1" outlineLevel="5">
      <c r="A189" s="7" t="s">
        <v>243</v>
      </c>
      <c r="B189" s="18" t="s">
        <v>242</v>
      </c>
      <c r="C189" s="16">
        <v>4600</v>
      </c>
      <c r="D189" s="16">
        <v>4600</v>
      </c>
      <c r="E189" s="16">
        <v>1150</v>
      </c>
      <c r="F189" s="16">
        <v>750</v>
      </c>
      <c r="G189" s="17">
        <f t="shared" si="44"/>
        <v>65.217391304347828</v>
      </c>
    </row>
    <row r="190" spans="1:7" ht="165.75" hidden="1" outlineLevel="7">
      <c r="A190" s="7" t="s">
        <v>243</v>
      </c>
      <c r="B190" s="18" t="s">
        <v>242</v>
      </c>
      <c r="C190" s="16">
        <v>4600</v>
      </c>
      <c r="D190" s="16">
        <v>4600</v>
      </c>
      <c r="E190" s="16">
        <v>1150</v>
      </c>
      <c r="F190" s="16">
        <v>750</v>
      </c>
      <c r="G190" s="17">
        <f t="shared" si="44"/>
        <v>65.217391304347828</v>
      </c>
    </row>
    <row r="191" spans="1:7" ht="165.75" outlineLevel="3">
      <c r="A191" s="7" t="s">
        <v>244</v>
      </c>
      <c r="B191" s="18" t="s">
        <v>245</v>
      </c>
      <c r="C191" s="16">
        <f>C192</f>
        <v>400</v>
      </c>
      <c r="D191" s="16">
        <f t="shared" ref="D191:F191" si="60">D192</f>
        <v>400</v>
      </c>
      <c r="E191" s="16">
        <f t="shared" si="60"/>
        <v>300</v>
      </c>
      <c r="F191" s="16">
        <f t="shared" si="60"/>
        <v>0</v>
      </c>
      <c r="G191" s="17">
        <f t="shared" si="44"/>
        <v>0</v>
      </c>
    </row>
    <row r="192" spans="1:7" ht="241.5" customHeight="1" outlineLevel="4" collapsed="1">
      <c r="A192" s="7" t="s">
        <v>246</v>
      </c>
      <c r="B192" s="18" t="s">
        <v>247</v>
      </c>
      <c r="C192" s="16">
        <v>400</v>
      </c>
      <c r="D192" s="16">
        <v>400</v>
      </c>
      <c r="E192" s="16">
        <v>300</v>
      </c>
      <c r="F192" s="16">
        <v>0</v>
      </c>
      <c r="G192" s="17">
        <f t="shared" si="44"/>
        <v>0</v>
      </c>
    </row>
    <row r="193" spans="1:7" ht="204" hidden="1" outlineLevel="5">
      <c r="A193" s="7" t="s">
        <v>248</v>
      </c>
      <c r="B193" s="18" t="s">
        <v>249</v>
      </c>
      <c r="C193" s="16">
        <v>400</v>
      </c>
      <c r="D193" s="16">
        <v>400</v>
      </c>
      <c r="E193" s="16">
        <v>100</v>
      </c>
      <c r="F193" s="16">
        <v>0</v>
      </c>
      <c r="G193" s="17">
        <f t="shared" si="44"/>
        <v>0</v>
      </c>
    </row>
    <row r="194" spans="1:7" ht="204" hidden="1" outlineLevel="7">
      <c r="A194" s="7" t="s">
        <v>248</v>
      </c>
      <c r="B194" s="18" t="s">
        <v>249</v>
      </c>
      <c r="C194" s="16">
        <v>400</v>
      </c>
      <c r="D194" s="16">
        <v>400</v>
      </c>
      <c r="E194" s="16">
        <v>100</v>
      </c>
      <c r="F194" s="16">
        <v>0</v>
      </c>
      <c r="G194" s="17">
        <f t="shared" si="44"/>
        <v>0</v>
      </c>
    </row>
    <row r="195" spans="1:7" ht="102" outlineLevel="3">
      <c r="A195" s="7" t="s">
        <v>250</v>
      </c>
      <c r="B195" s="15" t="s">
        <v>251</v>
      </c>
      <c r="C195" s="16">
        <f>C196</f>
        <v>5000</v>
      </c>
      <c r="D195" s="16">
        <f t="shared" ref="D195:F195" si="61">D196</f>
        <v>5000</v>
      </c>
      <c r="E195" s="16">
        <f t="shared" si="61"/>
        <v>3750</v>
      </c>
      <c r="F195" s="16">
        <f t="shared" si="61"/>
        <v>5945.6</v>
      </c>
      <c r="G195" s="17">
        <f t="shared" si="44"/>
        <v>158.54933333333335</v>
      </c>
    </row>
    <row r="196" spans="1:7" ht="153" outlineLevel="4" collapsed="1">
      <c r="A196" s="7" t="s">
        <v>252</v>
      </c>
      <c r="B196" s="18" t="s">
        <v>253</v>
      </c>
      <c r="C196" s="16">
        <v>5000</v>
      </c>
      <c r="D196" s="16">
        <v>5000</v>
      </c>
      <c r="E196" s="16">
        <v>3750</v>
      </c>
      <c r="F196" s="16">
        <v>5945.6</v>
      </c>
      <c r="G196" s="17">
        <f t="shared" si="44"/>
        <v>158.54933333333335</v>
      </c>
    </row>
    <row r="197" spans="1:7" ht="153" hidden="1" outlineLevel="5">
      <c r="A197" s="7" t="s">
        <v>254</v>
      </c>
      <c r="B197" s="18" t="s">
        <v>253</v>
      </c>
      <c r="C197" s="16">
        <v>3000</v>
      </c>
      <c r="D197" s="16">
        <v>3000</v>
      </c>
      <c r="E197" s="16">
        <v>750</v>
      </c>
      <c r="F197" s="16">
        <v>0</v>
      </c>
      <c r="G197" s="17">
        <f t="shared" si="44"/>
        <v>0</v>
      </c>
    </row>
    <row r="198" spans="1:7" ht="153" hidden="1" outlineLevel="7">
      <c r="A198" s="7" t="s">
        <v>254</v>
      </c>
      <c r="B198" s="18" t="s">
        <v>253</v>
      </c>
      <c r="C198" s="16">
        <v>3000</v>
      </c>
      <c r="D198" s="16">
        <v>3000</v>
      </c>
      <c r="E198" s="16">
        <v>750</v>
      </c>
      <c r="F198" s="16">
        <v>0</v>
      </c>
      <c r="G198" s="17">
        <f t="shared" si="44"/>
        <v>0</v>
      </c>
    </row>
    <row r="199" spans="1:7" ht="153" hidden="1" outlineLevel="5">
      <c r="A199" s="7" t="s">
        <v>255</v>
      </c>
      <c r="B199" s="18" t="s">
        <v>253</v>
      </c>
      <c r="C199" s="16">
        <v>2000</v>
      </c>
      <c r="D199" s="16">
        <v>2000</v>
      </c>
      <c r="E199" s="16">
        <v>500</v>
      </c>
      <c r="F199" s="16">
        <v>606.25</v>
      </c>
      <c r="G199" s="17">
        <f t="shared" si="44"/>
        <v>121.24999999999999</v>
      </c>
    </row>
    <row r="200" spans="1:7" ht="153" hidden="1" outlineLevel="7">
      <c r="A200" s="7" t="s">
        <v>255</v>
      </c>
      <c r="B200" s="18" t="s">
        <v>253</v>
      </c>
      <c r="C200" s="16">
        <v>2000</v>
      </c>
      <c r="D200" s="16">
        <v>2000</v>
      </c>
      <c r="E200" s="16">
        <v>500</v>
      </c>
      <c r="F200" s="16">
        <v>606.25</v>
      </c>
      <c r="G200" s="17">
        <f t="shared" si="44"/>
        <v>121.24999999999999</v>
      </c>
    </row>
    <row r="201" spans="1:7" ht="102" outlineLevel="3">
      <c r="A201" s="7" t="s">
        <v>256</v>
      </c>
      <c r="B201" s="15" t="s">
        <v>257</v>
      </c>
      <c r="C201" s="16">
        <f>C202</f>
        <v>102900</v>
      </c>
      <c r="D201" s="16">
        <f t="shared" ref="D201:F201" si="62">D202</f>
        <v>102900</v>
      </c>
      <c r="E201" s="16">
        <f t="shared" si="62"/>
        <v>77175</v>
      </c>
      <c r="F201" s="16">
        <f t="shared" si="62"/>
        <v>21932.38</v>
      </c>
      <c r="G201" s="17">
        <f t="shared" si="44"/>
        <v>28.419021703919668</v>
      </c>
    </row>
    <row r="202" spans="1:7" ht="140.25" outlineLevel="4" collapsed="1">
      <c r="A202" s="7" t="s">
        <v>258</v>
      </c>
      <c r="B202" s="18" t="s">
        <v>259</v>
      </c>
      <c r="C202" s="16">
        <v>102900</v>
      </c>
      <c r="D202" s="16">
        <v>102900</v>
      </c>
      <c r="E202" s="16">
        <v>77175</v>
      </c>
      <c r="F202" s="16">
        <v>21932.38</v>
      </c>
      <c r="G202" s="17">
        <f t="shared" si="44"/>
        <v>28.419021703919668</v>
      </c>
    </row>
    <row r="203" spans="1:7" ht="140.25" hidden="1" outlineLevel="5">
      <c r="A203" s="7" t="s">
        <v>260</v>
      </c>
      <c r="B203" s="18" t="s">
        <v>261</v>
      </c>
      <c r="C203" s="16">
        <v>93000</v>
      </c>
      <c r="D203" s="16">
        <v>93000</v>
      </c>
      <c r="E203" s="16">
        <v>23250</v>
      </c>
      <c r="F203" s="16">
        <v>0</v>
      </c>
      <c r="G203" s="17">
        <f t="shared" si="44"/>
        <v>0</v>
      </c>
    </row>
    <row r="204" spans="1:7" ht="140.25" hidden="1" outlineLevel="7">
      <c r="A204" s="7" t="s">
        <v>260</v>
      </c>
      <c r="B204" s="18" t="s">
        <v>261</v>
      </c>
      <c r="C204" s="16">
        <v>93000</v>
      </c>
      <c r="D204" s="16">
        <v>93000</v>
      </c>
      <c r="E204" s="16">
        <v>23250</v>
      </c>
      <c r="F204" s="16">
        <v>0</v>
      </c>
      <c r="G204" s="17">
        <f t="shared" si="44"/>
        <v>0</v>
      </c>
    </row>
    <row r="205" spans="1:7" ht="140.25" hidden="1" outlineLevel="5">
      <c r="A205" s="7" t="s">
        <v>262</v>
      </c>
      <c r="B205" s="18" t="s">
        <v>261</v>
      </c>
      <c r="C205" s="16">
        <v>9900</v>
      </c>
      <c r="D205" s="16">
        <v>9900</v>
      </c>
      <c r="E205" s="16">
        <v>2475</v>
      </c>
      <c r="F205" s="16">
        <v>4401.5</v>
      </c>
      <c r="G205" s="17">
        <f t="shared" ref="G205:G267" si="63">F205/E205*100</f>
        <v>177.83838383838383</v>
      </c>
    </row>
    <row r="206" spans="1:7" ht="140.25" hidden="1" outlineLevel="7">
      <c r="A206" s="7" t="s">
        <v>262</v>
      </c>
      <c r="B206" s="18" t="s">
        <v>261</v>
      </c>
      <c r="C206" s="16">
        <v>9900</v>
      </c>
      <c r="D206" s="16">
        <v>9900</v>
      </c>
      <c r="E206" s="16">
        <v>2475</v>
      </c>
      <c r="F206" s="16">
        <v>4401.5</v>
      </c>
      <c r="G206" s="17">
        <f t="shared" si="63"/>
        <v>177.83838383838383</v>
      </c>
    </row>
    <row r="207" spans="1:7" ht="114.75" outlineLevel="3">
      <c r="A207" s="7" t="s">
        <v>263</v>
      </c>
      <c r="B207" s="15" t="s">
        <v>264</v>
      </c>
      <c r="C207" s="16">
        <f>C208</f>
        <v>101500</v>
      </c>
      <c r="D207" s="16">
        <f t="shared" ref="D207:F207" si="64">D208</f>
        <v>101500</v>
      </c>
      <c r="E207" s="16">
        <f t="shared" si="64"/>
        <v>86125</v>
      </c>
      <c r="F207" s="16">
        <f t="shared" si="64"/>
        <v>136113.04999999999</v>
      </c>
      <c r="G207" s="17">
        <f t="shared" si="63"/>
        <v>158.04127721335269</v>
      </c>
    </row>
    <row r="208" spans="1:7" ht="165.75" outlineLevel="4" collapsed="1">
      <c r="A208" s="7" t="s">
        <v>265</v>
      </c>
      <c r="B208" s="18" t="s">
        <v>266</v>
      </c>
      <c r="C208" s="16">
        <v>101500</v>
      </c>
      <c r="D208" s="16">
        <v>101500</v>
      </c>
      <c r="E208" s="16">
        <v>86125</v>
      </c>
      <c r="F208" s="16">
        <v>136113.04999999999</v>
      </c>
      <c r="G208" s="17">
        <f t="shared" si="63"/>
        <v>158.04127721335269</v>
      </c>
    </row>
    <row r="209" spans="1:7" ht="165.75" hidden="1" outlineLevel="5">
      <c r="A209" s="7" t="s">
        <v>267</v>
      </c>
      <c r="B209" s="18" t="s">
        <v>266</v>
      </c>
      <c r="C209" s="16">
        <v>1400</v>
      </c>
      <c r="D209" s="16">
        <v>1400</v>
      </c>
      <c r="E209" s="16">
        <v>350</v>
      </c>
      <c r="F209" s="16">
        <v>0</v>
      </c>
      <c r="G209" s="17">
        <f t="shared" si="63"/>
        <v>0</v>
      </c>
    </row>
    <row r="210" spans="1:7" ht="165.75" hidden="1" outlineLevel="7">
      <c r="A210" s="7" t="s">
        <v>267</v>
      </c>
      <c r="B210" s="18" t="s">
        <v>266</v>
      </c>
      <c r="C210" s="16">
        <v>1400</v>
      </c>
      <c r="D210" s="16">
        <v>1400</v>
      </c>
      <c r="E210" s="16">
        <v>350</v>
      </c>
      <c r="F210" s="16">
        <v>0</v>
      </c>
      <c r="G210" s="17">
        <f t="shared" si="63"/>
        <v>0</v>
      </c>
    </row>
    <row r="211" spans="1:7" ht="165.75" hidden="1" outlineLevel="5">
      <c r="A211" s="7" t="s">
        <v>268</v>
      </c>
      <c r="B211" s="18" t="s">
        <v>266</v>
      </c>
      <c r="C211" s="16">
        <v>100100</v>
      </c>
      <c r="D211" s="16">
        <v>100100</v>
      </c>
      <c r="E211" s="16">
        <v>53425</v>
      </c>
      <c r="F211" s="16">
        <v>50876.07</v>
      </c>
      <c r="G211" s="17">
        <f t="shared" si="63"/>
        <v>95.228956481048201</v>
      </c>
    </row>
    <row r="212" spans="1:7" ht="165.75" hidden="1" outlineLevel="7">
      <c r="A212" s="7" t="s">
        <v>268</v>
      </c>
      <c r="B212" s="18" t="s">
        <v>266</v>
      </c>
      <c r="C212" s="16">
        <v>100100</v>
      </c>
      <c r="D212" s="16">
        <v>100100</v>
      </c>
      <c r="E212" s="16">
        <v>53425</v>
      </c>
      <c r="F212" s="16">
        <v>50876.07</v>
      </c>
      <c r="G212" s="17">
        <f t="shared" si="63"/>
        <v>95.228956481048201</v>
      </c>
    </row>
    <row r="213" spans="1:7" ht="198" customHeight="1" outlineLevel="2">
      <c r="A213" s="7" t="s">
        <v>269</v>
      </c>
      <c r="B213" s="18" t="s">
        <v>270</v>
      </c>
      <c r="C213" s="16">
        <f>C214</f>
        <v>40800</v>
      </c>
      <c r="D213" s="16">
        <f t="shared" ref="D213:F213" si="65">D214</f>
        <v>40800</v>
      </c>
      <c r="E213" s="16">
        <f t="shared" si="65"/>
        <v>30600</v>
      </c>
      <c r="F213" s="16">
        <f t="shared" si="65"/>
        <v>0</v>
      </c>
      <c r="G213" s="17">
        <f t="shared" si="63"/>
        <v>0</v>
      </c>
    </row>
    <row r="214" spans="1:7" ht="245.25" customHeight="1" outlineLevel="3" collapsed="1">
      <c r="A214" s="7" t="s">
        <v>271</v>
      </c>
      <c r="B214" s="18" t="s">
        <v>272</v>
      </c>
      <c r="C214" s="16">
        <v>40800</v>
      </c>
      <c r="D214" s="16">
        <v>40800</v>
      </c>
      <c r="E214" s="16">
        <v>30600</v>
      </c>
      <c r="F214" s="16">
        <v>0</v>
      </c>
      <c r="G214" s="17">
        <f t="shared" si="63"/>
        <v>0</v>
      </c>
    </row>
    <row r="215" spans="1:7" ht="255" hidden="1" outlineLevel="4">
      <c r="A215" s="7" t="s">
        <v>273</v>
      </c>
      <c r="B215" s="18" t="s">
        <v>272</v>
      </c>
      <c r="C215" s="16">
        <v>40800</v>
      </c>
      <c r="D215" s="16">
        <v>40800</v>
      </c>
      <c r="E215" s="16">
        <v>10200</v>
      </c>
      <c r="F215" s="16">
        <v>0</v>
      </c>
      <c r="G215" s="17">
        <f t="shared" si="63"/>
        <v>0</v>
      </c>
    </row>
    <row r="216" spans="1:7" ht="255" hidden="1" outlineLevel="7">
      <c r="A216" s="7" t="s">
        <v>273</v>
      </c>
      <c r="B216" s="18" t="s">
        <v>272</v>
      </c>
      <c r="C216" s="16">
        <v>40800</v>
      </c>
      <c r="D216" s="16">
        <v>40800</v>
      </c>
      <c r="E216" s="16">
        <v>10200</v>
      </c>
      <c r="F216" s="16">
        <v>0</v>
      </c>
      <c r="G216" s="17">
        <f t="shared" si="63"/>
        <v>0</v>
      </c>
    </row>
    <row r="217" spans="1:7" ht="171.75" customHeight="1" outlineLevel="2">
      <c r="A217" s="7" t="s">
        <v>274</v>
      </c>
      <c r="B217" s="18" t="s">
        <v>275</v>
      </c>
      <c r="C217" s="16">
        <f>C220+C218</f>
        <v>0</v>
      </c>
      <c r="D217" s="16">
        <f t="shared" ref="D217:F217" si="66">D220+D218</f>
        <v>0</v>
      </c>
      <c r="E217" s="16">
        <f t="shared" si="66"/>
        <v>0</v>
      </c>
      <c r="F217" s="16">
        <f t="shared" si="66"/>
        <v>37513.839999999997</v>
      </c>
      <c r="G217" s="17">
        <v>0</v>
      </c>
    </row>
    <row r="218" spans="1:7" ht="90.75" customHeight="1" outlineLevel="2">
      <c r="A218" s="7" t="s">
        <v>474</v>
      </c>
      <c r="B218" s="21" t="s">
        <v>475</v>
      </c>
      <c r="C218" s="16">
        <f>C219</f>
        <v>0</v>
      </c>
      <c r="D218" s="16">
        <f t="shared" ref="D218:F218" si="67">D219</f>
        <v>0</v>
      </c>
      <c r="E218" s="16">
        <f t="shared" si="67"/>
        <v>0</v>
      </c>
      <c r="F218" s="16">
        <f t="shared" si="67"/>
        <v>7145.61</v>
      </c>
      <c r="G218" s="17">
        <v>0</v>
      </c>
    </row>
    <row r="219" spans="1:7" ht="116.25" customHeight="1" outlineLevel="2">
      <c r="A219" s="7" t="s">
        <v>476</v>
      </c>
      <c r="B219" s="22" t="s">
        <v>477</v>
      </c>
      <c r="C219" s="16"/>
      <c r="D219" s="16">
        <v>0</v>
      </c>
      <c r="E219" s="16">
        <v>0</v>
      </c>
      <c r="F219" s="16">
        <v>7145.61</v>
      </c>
      <c r="G219" s="17">
        <v>0</v>
      </c>
    </row>
    <row r="220" spans="1:7" ht="135" customHeight="1" outlineLevel="3">
      <c r="A220" s="7" t="s">
        <v>276</v>
      </c>
      <c r="B220" s="18" t="s">
        <v>277</v>
      </c>
      <c r="C220" s="16">
        <f>C221</f>
        <v>0</v>
      </c>
      <c r="D220" s="16">
        <f t="shared" ref="D220:F220" si="68">D221</f>
        <v>0</v>
      </c>
      <c r="E220" s="16">
        <f t="shared" si="68"/>
        <v>0</v>
      </c>
      <c r="F220" s="16">
        <f t="shared" si="68"/>
        <v>30368.23</v>
      </c>
      <c r="G220" s="17">
        <v>0</v>
      </c>
    </row>
    <row r="221" spans="1:7" ht="114.75" outlineLevel="4">
      <c r="A221" s="7" t="s">
        <v>278</v>
      </c>
      <c r="B221" s="15" t="s">
        <v>279</v>
      </c>
      <c r="C221" s="16">
        <v>0</v>
      </c>
      <c r="D221" s="16">
        <v>0</v>
      </c>
      <c r="E221" s="16">
        <v>0</v>
      </c>
      <c r="F221" s="16">
        <v>30368.23</v>
      </c>
      <c r="G221" s="17">
        <v>0</v>
      </c>
    </row>
    <row r="222" spans="1:7" ht="25.5" outlineLevel="4">
      <c r="A222" s="7" t="s">
        <v>455</v>
      </c>
      <c r="B222" s="15" t="s">
        <v>459</v>
      </c>
      <c r="C222" s="16">
        <f>C223+C226</f>
        <v>0</v>
      </c>
      <c r="D222" s="16">
        <f t="shared" ref="D222:F222" si="69">D223+D226</f>
        <v>0</v>
      </c>
      <c r="E222" s="16">
        <f t="shared" si="69"/>
        <v>0</v>
      </c>
      <c r="F222" s="16">
        <f t="shared" si="69"/>
        <v>122263.34</v>
      </c>
      <c r="G222" s="17">
        <v>0</v>
      </c>
    </row>
    <row r="223" spans="1:7" ht="140.25" outlineLevel="4">
      <c r="A223" s="7" t="s">
        <v>456</v>
      </c>
      <c r="B223" s="20" t="s">
        <v>460</v>
      </c>
      <c r="C223" s="16">
        <f>C224+C225</f>
        <v>0</v>
      </c>
      <c r="D223" s="16">
        <f t="shared" ref="D223:F223" si="70">D224+D225</f>
        <v>0</v>
      </c>
      <c r="E223" s="16">
        <f t="shared" si="70"/>
        <v>0</v>
      </c>
      <c r="F223" s="16">
        <f t="shared" si="70"/>
        <v>102800.69</v>
      </c>
      <c r="G223" s="17">
        <v>0</v>
      </c>
    </row>
    <row r="224" spans="1:7" ht="63.75" outlineLevel="4">
      <c r="A224" s="7" t="s">
        <v>457</v>
      </c>
      <c r="B224" s="15" t="s">
        <v>461</v>
      </c>
      <c r="C224" s="16">
        <v>0</v>
      </c>
      <c r="D224" s="16">
        <v>0</v>
      </c>
      <c r="E224" s="16">
        <v>0</v>
      </c>
      <c r="F224" s="16">
        <v>49917.69</v>
      </c>
      <c r="G224" s="17">
        <v>0</v>
      </c>
    </row>
    <row r="225" spans="1:7" ht="102" outlineLevel="7">
      <c r="A225" s="7" t="s">
        <v>458</v>
      </c>
      <c r="B225" s="15" t="s">
        <v>462</v>
      </c>
      <c r="C225" s="16">
        <v>0</v>
      </c>
      <c r="D225" s="16">
        <v>0</v>
      </c>
      <c r="E225" s="16">
        <v>0</v>
      </c>
      <c r="F225" s="16">
        <v>52883</v>
      </c>
      <c r="G225" s="17">
        <v>0</v>
      </c>
    </row>
    <row r="226" spans="1:7" ht="114.75" outlineLevel="7">
      <c r="A226" s="7" t="s">
        <v>478</v>
      </c>
      <c r="B226" s="21" t="s">
        <v>479</v>
      </c>
      <c r="C226" s="16">
        <f>C227</f>
        <v>0</v>
      </c>
      <c r="D226" s="16">
        <f t="shared" ref="D226:F226" si="71">D227</f>
        <v>0</v>
      </c>
      <c r="E226" s="16">
        <f t="shared" si="71"/>
        <v>0</v>
      </c>
      <c r="F226" s="16">
        <f t="shared" si="71"/>
        <v>19462.650000000001</v>
      </c>
      <c r="G226" s="17">
        <v>0</v>
      </c>
    </row>
    <row r="227" spans="1:7" ht="102" outlineLevel="7">
      <c r="A227" s="7" t="s">
        <v>481</v>
      </c>
      <c r="B227" s="21" t="s">
        <v>480</v>
      </c>
      <c r="C227" s="16">
        <v>0</v>
      </c>
      <c r="D227" s="16">
        <v>0</v>
      </c>
      <c r="E227" s="16">
        <v>0</v>
      </c>
      <c r="F227" s="16">
        <v>19462.650000000001</v>
      </c>
      <c r="G227" s="17">
        <v>0</v>
      </c>
    </row>
    <row r="228" spans="1:7" ht="25.5" outlineLevel="2">
      <c r="A228" s="7" t="s">
        <v>280</v>
      </c>
      <c r="B228" s="15" t="s">
        <v>281</v>
      </c>
      <c r="C228" s="16">
        <f>C229</f>
        <v>0</v>
      </c>
      <c r="D228" s="16">
        <f t="shared" ref="D228:F228" si="72">D229</f>
        <v>426900</v>
      </c>
      <c r="E228" s="16">
        <f t="shared" si="72"/>
        <v>426900</v>
      </c>
      <c r="F228" s="16">
        <f t="shared" si="72"/>
        <v>602469.41</v>
      </c>
      <c r="G228" s="17">
        <f t="shared" si="63"/>
        <v>141.12658936519091</v>
      </c>
    </row>
    <row r="229" spans="1:7" ht="255" outlineLevel="3" collapsed="1">
      <c r="A229" s="7" t="s">
        <v>282</v>
      </c>
      <c r="B229" s="18" t="s">
        <v>283</v>
      </c>
      <c r="C229" s="16">
        <v>0</v>
      </c>
      <c r="D229" s="16">
        <v>426900</v>
      </c>
      <c r="E229" s="16">
        <v>426900</v>
      </c>
      <c r="F229" s="16">
        <v>602469.41</v>
      </c>
      <c r="G229" s="17">
        <f t="shared" si="63"/>
        <v>141.12658936519091</v>
      </c>
    </row>
    <row r="230" spans="1:7" ht="255" hidden="1" outlineLevel="7">
      <c r="A230" s="7" t="s">
        <v>282</v>
      </c>
      <c r="B230" s="18" t="s">
        <v>283</v>
      </c>
      <c r="C230" s="16">
        <v>0</v>
      </c>
      <c r="D230" s="16">
        <v>0</v>
      </c>
      <c r="E230" s="16">
        <v>0</v>
      </c>
      <c r="F230" s="16">
        <v>170223.43</v>
      </c>
      <c r="G230" s="17" t="e">
        <f t="shared" si="63"/>
        <v>#DIV/0!</v>
      </c>
    </row>
    <row r="231" spans="1:7" ht="25.5" outlineLevel="1">
      <c r="A231" s="12" t="s">
        <v>284</v>
      </c>
      <c r="B231" s="13" t="s">
        <v>285</v>
      </c>
      <c r="C231" s="14">
        <f>C232+C236+C234</f>
        <v>450469.79000000004</v>
      </c>
      <c r="D231" s="14">
        <f t="shared" ref="D231:F231" si="73">D232+D236+D234</f>
        <v>450469.79000000004</v>
      </c>
      <c r="E231" s="14">
        <f t="shared" si="73"/>
        <v>450469.79000000004</v>
      </c>
      <c r="F231" s="14">
        <f t="shared" si="73"/>
        <v>690144.53</v>
      </c>
      <c r="G231" s="11">
        <f t="shared" si="63"/>
        <v>153.20550796536213</v>
      </c>
    </row>
    <row r="232" spans="1:7" outlineLevel="2">
      <c r="A232" s="7" t="s">
        <v>286</v>
      </c>
      <c r="B232" s="15" t="s">
        <v>287</v>
      </c>
      <c r="C232" s="16">
        <f>C233</f>
        <v>0</v>
      </c>
      <c r="D232" s="16">
        <f t="shared" ref="D232:F232" si="74">D233</f>
        <v>0</v>
      </c>
      <c r="E232" s="16">
        <f t="shared" si="74"/>
        <v>0</v>
      </c>
      <c r="F232" s="16">
        <f t="shared" si="74"/>
        <v>206371.66</v>
      </c>
      <c r="G232" s="17">
        <v>0</v>
      </c>
    </row>
    <row r="233" spans="1:7" ht="25.5" outlineLevel="3">
      <c r="A233" s="7" t="s">
        <v>288</v>
      </c>
      <c r="B233" s="15" t="s">
        <v>289</v>
      </c>
      <c r="C233" s="16">
        <v>0</v>
      </c>
      <c r="D233" s="16">
        <v>0</v>
      </c>
      <c r="E233" s="16">
        <v>0</v>
      </c>
      <c r="F233" s="16">
        <v>206371.66</v>
      </c>
      <c r="G233" s="17">
        <v>0</v>
      </c>
    </row>
    <row r="234" spans="1:7" outlineLevel="3">
      <c r="A234" s="7" t="s">
        <v>464</v>
      </c>
      <c r="B234" s="15" t="s">
        <v>465</v>
      </c>
      <c r="C234" s="16">
        <f>C235</f>
        <v>0</v>
      </c>
      <c r="D234" s="16">
        <f t="shared" ref="D234:F234" si="75">D235</f>
        <v>0</v>
      </c>
      <c r="E234" s="16">
        <f t="shared" si="75"/>
        <v>0</v>
      </c>
      <c r="F234" s="16">
        <f t="shared" si="75"/>
        <v>33303.08</v>
      </c>
      <c r="G234" s="17">
        <v>0</v>
      </c>
    </row>
    <row r="235" spans="1:7" ht="38.25" outlineLevel="7">
      <c r="A235" s="7" t="s">
        <v>463</v>
      </c>
      <c r="B235" s="15" t="s">
        <v>466</v>
      </c>
      <c r="C235" s="16">
        <v>0</v>
      </c>
      <c r="D235" s="16">
        <v>0</v>
      </c>
      <c r="E235" s="16">
        <v>0</v>
      </c>
      <c r="F235" s="16">
        <v>33303.08</v>
      </c>
      <c r="G235" s="17">
        <v>0</v>
      </c>
    </row>
    <row r="236" spans="1:7" outlineLevel="2">
      <c r="A236" s="7" t="s">
        <v>290</v>
      </c>
      <c r="B236" s="15" t="s">
        <v>291</v>
      </c>
      <c r="C236" s="16">
        <f>C237</f>
        <v>450469.79000000004</v>
      </c>
      <c r="D236" s="16">
        <f t="shared" ref="D236:F236" si="76">D237</f>
        <v>450469.79000000004</v>
      </c>
      <c r="E236" s="16">
        <f t="shared" si="76"/>
        <v>450469.79000000004</v>
      </c>
      <c r="F236" s="16">
        <f t="shared" si="76"/>
        <v>450469.79000000004</v>
      </c>
      <c r="G236" s="17">
        <f t="shared" si="63"/>
        <v>100</v>
      </c>
    </row>
    <row r="237" spans="1:7" ht="38.25" outlineLevel="3">
      <c r="A237" s="7" t="s">
        <v>292</v>
      </c>
      <c r="B237" s="15" t="s">
        <v>293</v>
      </c>
      <c r="C237" s="16">
        <f>C238+C240+C242+C244+C246</f>
        <v>450469.79000000004</v>
      </c>
      <c r="D237" s="16">
        <f t="shared" ref="D237:F237" si="77">D238+D240+D242+D244+D246</f>
        <v>450469.79000000004</v>
      </c>
      <c r="E237" s="16">
        <f t="shared" si="77"/>
        <v>450469.79000000004</v>
      </c>
      <c r="F237" s="16">
        <f t="shared" si="77"/>
        <v>450469.79000000004</v>
      </c>
      <c r="G237" s="17">
        <f t="shared" si="63"/>
        <v>100</v>
      </c>
    </row>
    <row r="238" spans="1:7" ht="67.5" customHeight="1" outlineLevel="4" collapsed="1">
      <c r="A238" s="7" t="s">
        <v>294</v>
      </c>
      <c r="B238" s="15" t="s">
        <v>295</v>
      </c>
      <c r="C238" s="16">
        <v>54053.83</v>
      </c>
      <c r="D238" s="16">
        <v>54053.83</v>
      </c>
      <c r="E238" s="16">
        <v>54053.83</v>
      </c>
      <c r="F238" s="16">
        <v>54053.83</v>
      </c>
      <c r="G238" s="17">
        <f t="shared" si="63"/>
        <v>100</v>
      </c>
    </row>
    <row r="239" spans="1:7" ht="63.75" hidden="1" outlineLevel="7">
      <c r="A239" s="7" t="s">
        <v>294</v>
      </c>
      <c r="B239" s="15" t="s">
        <v>295</v>
      </c>
      <c r="C239" s="16">
        <v>54053.83</v>
      </c>
      <c r="D239" s="16">
        <v>54053.83</v>
      </c>
      <c r="E239" s="16">
        <v>54053.83</v>
      </c>
      <c r="F239" s="16">
        <v>54053.83</v>
      </c>
      <c r="G239" s="17">
        <f t="shared" si="63"/>
        <v>100</v>
      </c>
    </row>
    <row r="240" spans="1:7" ht="69" customHeight="1" outlineLevel="4" collapsed="1">
      <c r="A240" s="7" t="s">
        <v>296</v>
      </c>
      <c r="B240" s="15" t="s">
        <v>297</v>
      </c>
      <c r="C240" s="16">
        <v>104604</v>
      </c>
      <c r="D240" s="16">
        <v>104604</v>
      </c>
      <c r="E240" s="16">
        <v>104604</v>
      </c>
      <c r="F240" s="16">
        <v>104604</v>
      </c>
      <c r="G240" s="17">
        <f t="shared" si="63"/>
        <v>100</v>
      </c>
    </row>
    <row r="241" spans="1:7" ht="63.75" hidden="1" outlineLevel="7">
      <c r="A241" s="7" t="s">
        <v>296</v>
      </c>
      <c r="B241" s="15" t="s">
        <v>297</v>
      </c>
      <c r="C241" s="16">
        <v>104604</v>
      </c>
      <c r="D241" s="16">
        <v>104604</v>
      </c>
      <c r="E241" s="16">
        <v>104604</v>
      </c>
      <c r="F241" s="16">
        <v>104604</v>
      </c>
      <c r="G241" s="17">
        <f t="shared" si="63"/>
        <v>100</v>
      </c>
    </row>
    <row r="242" spans="1:7" ht="94.5" customHeight="1" outlineLevel="4" collapsed="1">
      <c r="A242" s="7" t="s">
        <v>298</v>
      </c>
      <c r="B242" s="15" t="s">
        <v>299</v>
      </c>
      <c r="C242" s="16">
        <v>50000</v>
      </c>
      <c r="D242" s="16">
        <v>50000</v>
      </c>
      <c r="E242" s="16">
        <v>50000</v>
      </c>
      <c r="F242" s="16">
        <v>50000</v>
      </c>
      <c r="G242" s="17">
        <f t="shared" si="63"/>
        <v>100</v>
      </c>
    </row>
    <row r="243" spans="1:7" ht="102" hidden="1" outlineLevel="7">
      <c r="A243" s="7" t="s">
        <v>298</v>
      </c>
      <c r="B243" s="15" t="s">
        <v>299</v>
      </c>
      <c r="C243" s="16">
        <v>50000</v>
      </c>
      <c r="D243" s="16">
        <v>50000</v>
      </c>
      <c r="E243" s="16">
        <v>50000</v>
      </c>
      <c r="F243" s="16">
        <v>50000</v>
      </c>
      <c r="G243" s="17">
        <f t="shared" si="63"/>
        <v>100</v>
      </c>
    </row>
    <row r="244" spans="1:7" ht="63.75" outlineLevel="4" collapsed="1">
      <c r="A244" s="7" t="s">
        <v>300</v>
      </c>
      <c r="B244" s="15" t="s">
        <v>301</v>
      </c>
      <c r="C244" s="16">
        <v>118490.33</v>
      </c>
      <c r="D244" s="16">
        <v>118490.33</v>
      </c>
      <c r="E244" s="16">
        <v>118490.33</v>
      </c>
      <c r="F244" s="16">
        <v>118490.33</v>
      </c>
      <c r="G244" s="17">
        <f t="shared" si="63"/>
        <v>100</v>
      </c>
    </row>
    <row r="245" spans="1:7" ht="63.75" hidden="1" outlineLevel="7">
      <c r="A245" s="7" t="s">
        <v>300</v>
      </c>
      <c r="B245" s="15" t="s">
        <v>301</v>
      </c>
      <c r="C245" s="16">
        <v>118490.33</v>
      </c>
      <c r="D245" s="16">
        <v>118490.33</v>
      </c>
      <c r="E245" s="16">
        <v>118490.33</v>
      </c>
      <c r="F245" s="16">
        <v>122750</v>
      </c>
      <c r="G245" s="17">
        <f t="shared" si="63"/>
        <v>103.59495158803253</v>
      </c>
    </row>
    <row r="246" spans="1:7" ht="102" outlineLevel="4" collapsed="1">
      <c r="A246" s="7" t="s">
        <v>302</v>
      </c>
      <c r="B246" s="15" t="s">
        <v>303</v>
      </c>
      <c r="C246" s="16">
        <v>123321.63</v>
      </c>
      <c r="D246" s="16">
        <v>123321.63</v>
      </c>
      <c r="E246" s="16">
        <v>123321.63</v>
      </c>
      <c r="F246" s="16">
        <v>123321.63</v>
      </c>
      <c r="G246" s="17">
        <f t="shared" si="63"/>
        <v>100</v>
      </c>
    </row>
    <row r="247" spans="1:7" ht="102" hidden="1" outlineLevel="7">
      <c r="A247" s="7" t="s">
        <v>302</v>
      </c>
      <c r="B247" s="15" t="s">
        <v>303</v>
      </c>
      <c r="C247" s="16">
        <v>123321.63</v>
      </c>
      <c r="D247" s="16">
        <v>123321.63</v>
      </c>
      <c r="E247" s="16">
        <v>123321.63</v>
      </c>
      <c r="F247" s="16">
        <v>123321.63</v>
      </c>
      <c r="G247" s="17">
        <f t="shared" si="63"/>
        <v>100</v>
      </c>
    </row>
    <row r="248" spans="1:7" ht="25.5">
      <c r="A248" s="12" t="s">
        <v>304</v>
      </c>
      <c r="B248" s="13" t="s">
        <v>305</v>
      </c>
      <c r="C248" s="14">
        <f>C249+C334+C339</f>
        <v>426583980.31000006</v>
      </c>
      <c r="D248" s="14">
        <f>D249+D334+D339</f>
        <v>550109429.22000003</v>
      </c>
      <c r="E248" s="14">
        <f>E249+E334+E339</f>
        <v>368218302.18999994</v>
      </c>
      <c r="F248" s="14">
        <f>F249+F334+F339</f>
        <v>367645480.33999997</v>
      </c>
      <c r="G248" s="11">
        <f t="shared" si="63"/>
        <v>99.844434172176378</v>
      </c>
    </row>
    <row r="249" spans="1:7" ht="63.75" outlineLevel="1">
      <c r="A249" s="12" t="s">
        <v>306</v>
      </c>
      <c r="B249" s="13" t="s">
        <v>307</v>
      </c>
      <c r="C249" s="14">
        <f>C250+C258+C288+C315</f>
        <v>426583980.31000006</v>
      </c>
      <c r="D249" s="14">
        <f>D250+D258+D288+D315</f>
        <v>550109429.22000003</v>
      </c>
      <c r="E249" s="14">
        <f>E250+E258+E288+E315</f>
        <v>368218302.18999994</v>
      </c>
      <c r="F249" s="14">
        <f>F250+F258+F288+F315</f>
        <v>368218302.18999994</v>
      </c>
      <c r="G249" s="11">
        <f t="shared" si="63"/>
        <v>100</v>
      </c>
    </row>
    <row r="250" spans="1:7" ht="25.5" outlineLevel="2">
      <c r="A250" s="7" t="s">
        <v>308</v>
      </c>
      <c r="B250" s="15" t="s">
        <v>309</v>
      </c>
      <c r="C250" s="16">
        <f>C251+C254</f>
        <v>184292300</v>
      </c>
      <c r="D250" s="16">
        <f t="shared" ref="D250:F250" si="78">D251+D254</f>
        <v>185870900</v>
      </c>
      <c r="E250" s="16">
        <f t="shared" si="78"/>
        <v>145602600</v>
      </c>
      <c r="F250" s="16">
        <f t="shared" si="78"/>
        <v>145602600</v>
      </c>
      <c r="G250" s="17">
        <f t="shared" si="63"/>
        <v>100</v>
      </c>
    </row>
    <row r="251" spans="1:7" ht="25.5" outlineLevel="3">
      <c r="A251" s="7" t="s">
        <v>310</v>
      </c>
      <c r="B251" s="15" t="s">
        <v>311</v>
      </c>
      <c r="C251" s="16">
        <f>C252</f>
        <v>183037700</v>
      </c>
      <c r="D251" s="16">
        <f t="shared" ref="D251:F251" si="79">D252</f>
        <v>183037700</v>
      </c>
      <c r="E251" s="16">
        <f t="shared" si="79"/>
        <v>142769400</v>
      </c>
      <c r="F251" s="16">
        <f t="shared" si="79"/>
        <v>142769400</v>
      </c>
      <c r="G251" s="17">
        <f t="shared" si="63"/>
        <v>100</v>
      </c>
    </row>
    <row r="252" spans="1:7" ht="63.75" outlineLevel="4" collapsed="1">
      <c r="A252" s="7" t="s">
        <v>312</v>
      </c>
      <c r="B252" s="15" t="s">
        <v>313</v>
      </c>
      <c r="C252" s="16">
        <v>183037700</v>
      </c>
      <c r="D252" s="16">
        <v>183037700</v>
      </c>
      <c r="E252" s="16">
        <v>142769400</v>
      </c>
      <c r="F252" s="16">
        <v>142769400</v>
      </c>
      <c r="G252" s="17">
        <f t="shared" si="63"/>
        <v>100</v>
      </c>
    </row>
    <row r="253" spans="1:7" ht="63.75" hidden="1" outlineLevel="7">
      <c r="A253" s="7" t="s">
        <v>312</v>
      </c>
      <c r="B253" s="15" t="s">
        <v>313</v>
      </c>
      <c r="C253" s="16">
        <v>183037700</v>
      </c>
      <c r="D253" s="16">
        <v>183037700</v>
      </c>
      <c r="E253" s="16">
        <v>43929000</v>
      </c>
      <c r="F253" s="16">
        <v>43929000</v>
      </c>
      <c r="G253" s="17">
        <f t="shared" si="63"/>
        <v>100</v>
      </c>
    </row>
    <row r="254" spans="1:7" outlineLevel="3">
      <c r="A254" s="7" t="s">
        <v>314</v>
      </c>
      <c r="B254" s="15" t="s">
        <v>315</v>
      </c>
      <c r="C254" s="16">
        <f>C255</f>
        <v>1254600</v>
      </c>
      <c r="D254" s="16">
        <f t="shared" ref="D254:F254" si="80">D255</f>
        <v>2833200</v>
      </c>
      <c r="E254" s="16">
        <f t="shared" si="80"/>
        <v>2833200</v>
      </c>
      <c r="F254" s="16">
        <f t="shared" si="80"/>
        <v>2833200</v>
      </c>
      <c r="G254" s="17">
        <f t="shared" si="63"/>
        <v>100</v>
      </c>
    </row>
    <row r="255" spans="1:7" ht="25.5" outlineLevel="4">
      <c r="A255" s="7" t="s">
        <v>316</v>
      </c>
      <c r="B255" s="15" t="s">
        <v>317</v>
      </c>
      <c r="C255" s="16">
        <f>C256</f>
        <v>1254600</v>
      </c>
      <c r="D255" s="16">
        <f>D256+D257</f>
        <v>2833200</v>
      </c>
      <c r="E255" s="16">
        <f t="shared" ref="E255:F255" si="81">E256+E257</f>
        <v>2833200</v>
      </c>
      <c r="F255" s="16">
        <f t="shared" si="81"/>
        <v>2833200</v>
      </c>
      <c r="G255" s="17">
        <f t="shared" si="63"/>
        <v>100</v>
      </c>
    </row>
    <row r="256" spans="1:7" ht="38.25" outlineLevel="7">
      <c r="A256" s="7"/>
      <c r="B256" s="15" t="s">
        <v>417</v>
      </c>
      <c r="C256" s="16">
        <v>1254600</v>
      </c>
      <c r="D256" s="16">
        <v>1254600</v>
      </c>
      <c r="E256" s="16">
        <v>1254600</v>
      </c>
      <c r="F256" s="16">
        <v>1254600</v>
      </c>
      <c r="G256" s="17">
        <f t="shared" si="63"/>
        <v>100</v>
      </c>
    </row>
    <row r="257" spans="1:7" ht="63.75" outlineLevel="7">
      <c r="A257" s="7"/>
      <c r="B257" s="15" t="s">
        <v>467</v>
      </c>
      <c r="C257" s="16">
        <v>0</v>
      </c>
      <c r="D257" s="16">
        <v>1578600</v>
      </c>
      <c r="E257" s="16">
        <v>1578600</v>
      </c>
      <c r="F257" s="16">
        <v>1578600</v>
      </c>
      <c r="G257" s="17">
        <f t="shared" si="63"/>
        <v>100</v>
      </c>
    </row>
    <row r="258" spans="1:7" ht="38.25" outlineLevel="2">
      <c r="A258" s="7" t="s">
        <v>318</v>
      </c>
      <c r="B258" s="15" t="s">
        <v>319</v>
      </c>
      <c r="C258" s="16">
        <f>C259+C263+C266+C270+C273</f>
        <v>56663285.670000002</v>
      </c>
      <c r="D258" s="16">
        <f t="shared" ref="D258:F258" si="82">D259+D263+D266+D270+D273</f>
        <v>146213718.36000001</v>
      </c>
      <c r="E258" s="16">
        <f t="shared" si="82"/>
        <v>68855217.140000001</v>
      </c>
      <c r="F258" s="16">
        <f t="shared" si="82"/>
        <v>68855217.140000001</v>
      </c>
      <c r="G258" s="17">
        <f t="shared" si="63"/>
        <v>100</v>
      </c>
    </row>
    <row r="259" spans="1:7" ht="51" outlineLevel="3">
      <c r="A259" s="7" t="s">
        <v>320</v>
      </c>
      <c r="B259" s="15" t="s">
        <v>321</v>
      </c>
      <c r="C259" s="16">
        <f>C260</f>
        <v>0</v>
      </c>
      <c r="D259" s="16">
        <f t="shared" ref="D259:F259" si="83">D260</f>
        <v>78916359.450000003</v>
      </c>
      <c r="E259" s="16">
        <f t="shared" si="83"/>
        <v>36508508.93</v>
      </c>
      <c r="F259" s="16">
        <f t="shared" si="83"/>
        <v>36508508.93</v>
      </c>
      <c r="G259" s="17">
        <f t="shared" si="63"/>
        <v>100</v>
      </c>
    </row>
    <row r="260" spans="1:7" ht="63.75" outlineLevel="4">
      <c r="A260" s="7" t="s">
        <v>322</v>
      </c>
      <c r="B260" s="15" t="s">
        <v>323</v>
      </c>
      <c r="C260" s="16">
        <f>C261+C262</f>
        <v>0</v>
      </c>
      <c r="D260" s="16">
        <f t="shared" ref="D260:F260" si="84">D261+D262</f>
        <v>78916359.450000003</v>
      </c>
      <c r="E260" s="16">
        <f t="shared" si="84"/>
        <v>36508508.93</v>
      </c>
      <c r="F260" s="16">
        <f t="shared" si="84"/>
        <v>36508508.93</v>
      </c>
      <c r="G260" s="17">
        <f t="shared" si="63"/>
        <v>100</v>
      </c>
    </row>
    <row r="261" spans="1:7" ht="38.25" outlineLevel="7">
      <c r="A261" s="7"/>
      <c r="B261" s="15" t="s">
        <v>419</v>
      </c>
      <c r="C261" s="16">
        <v>0</v>
      </c>
      <c r="D261" s="16">
        <v>27215648.989999998</v>
      </c>
      <c r="E261" s="16">
        <v>0</v>
      </c>
      <c r="F261" s="16">
        <v>0</v>
      </c>
      <c r="G261" s="17">
        <v>0</v>
      </c>
    </row>
    <row r="262" spans="1:7" ht="140.25" outlineLevel="7">
      <c r="A262" s="7"/>
      <c r="B262" s="20" t="s">
        <v>418</v>
      </c>
      <c r="C262" s="16">
        <v>0</v>
      </c>
      <c r="D262" s="16">
        <v>51700710.460000001</v>
      </c>
      <c r="E262" s="16">
        <v>36508508.93</v>
      </c>
      <c r="F262" s="16">
        <v>36508508.93</v>
      </c>
      <c r="G262" s="17">
        <f t="shared" si="63"/>
        <v>100</v>
      </c>
    </row>
    <row r="263" spans="1:7" ht="38.25" outlineLevel="3">
      <c r="A263" s="7" t="s">
        <v>324</v>
      </c>
      <c r="B263" s="15" t="s">
        <v>325</v>
      </c>
      <c r="C263" s="16">
        <f>C264</f>
        <v>0</v>
      </c>
      <c r="D263" s="16">
        <f t="shared" ref="D263:F263" si="85">D264</f>
        <v>366382</v>
      </c>
      <c r="E263" s="16">
        <f t="shared" si="85"/>
        <v>364475.64</v>
      </c>
      <c r="F263" s="16">
        <f t="shared" si="85"/>
        <v>364475.64</v>
      </c>
      <c r="G263" s="17">
        <f t="shared" si="63"/>
        <v>100</v>
      </c>
    </row>
    <row r="264" spans="1:7" ht="63.75" outlineLevel="4" collapsed="1">
      <c r="A264" s="7" t="s">
        <v>326</v>
      </c>
      <c r="B264" s="15" t="s">
        <v>327</v>
      </c>
      <c r="C264" s="16">
        <v>0</v>
      </c>
      <c r="D264" s="16">
        <v>366382</v>
      </c>
      <c r="E264" s="16">
        <v>364475.64</v>
      </c>
      <c r="F264" s="16">
        <v>364475.64</v>
      </c>
      <c r="G264" s="17">
        <f t="shared" si="63"/>
        <v>100</v>
      </c>
    </row>
    <row r="265" spans="1:7" ht="63.75" hidden="1" outlineLevel="7">
      <c r="A265" s="7" t="s">
        <v>326</v>
      </c>
      <c r="B265" s="15" t="s">
        <v>327</v>
      </c>
      <c r="C265" s="16">
        <v>0</v>
      </c>
      <c r="D265" s="16">
        <v>366382</v>
      </c>
      <c r="E265" s="16">
        <v>0</v>
      </c>
      <c r="F265" s="16">
        <v>0</v>
      </c>
      <c r="G265" s="17" t="e">
        <f t="shared" si="63"/>
        <v>#DIV/0!</v>
      </c>
    </row>
    <row r="266" spans="1:7" ht="38.25" outlineLevel="3">
      <c r="A266" s="7" t="s">
        <v>328</v>
      </c>
      <c r="B266" s="15" t="s">
        <v>329</v>
      </c>
      <c r="C266" s="16">
        <f>C267</f>
        <v>5348219.58</v>
      </c>
      <c r="D266" s="16">
        <f t="shared" ref="D266:F266" si="86">D267</f>
        <v>5348219.58</v>
      </c>
      <c r="E266" s="16">
        <f t="shared" si="86"/>
        <v>1297536.57</v>
      </c>
      <c r="F266" s="16">
        <f t="shared" si="86"/>
        <v>0</v>
      </c>
      <c r="G266" s="17">
        <f t="shared" si="63"/>
        <v>0</v>
      </c>
    </row>
    <row r="267" spans="1:7" ht="63.75" outlineLevel="4">
      <c r="A267" s="7" t="s">
        <v>330</v>
      </c>
      <c r="B267" s="15" t="s">
        <v>331</v>
      </c>
      <c r="C267" s="16">
        <f>C268+C269</f>
        <v>5348219.58</v>
      </c>
      <c r="D267" s="16">
        <f t="shared" ref="D267:F267" si="87">D268+D269</f>
        <v>5348219.58</v>
      </c>
      <c r="E267" s="16">
        <f t="shared" si="87"/>
        <v>1297536.57</v>
      </c>
      <c r="F267" s="16">
        <f t="shared" si="87"/>
        <v>0</v>
      </c>
      <c r="G267" s="17">
        <f t="shared" si="63"/>
        <v>0</v>
      </c>
    </row>
    <row r="268" spans="1:7" ht="38.25" outlineLevel="7">
      <c r="A268" s="7"/>
      <c r="B268" s="23" t="s">
        <v>420</v>
      </c>
      <c r="C268" s="16">
        <v>4048612.42</v>
      </c>
      <c r="D268" s="16">
        <v>4048612.42</v>
      </c>
      <c r="E268" s="16">
        <v>0</v>
      </c>
      <c r="F268" s="16">
        <v>0</v>
      </c>
      <c r="G268" s="17">
        <v>0</v>
      </c>
    </row>
    <row r="269" spans="1:7" ht="79.5" customHeight="1" outlineLevel="7">
      <c r="A269" s="7"/>
      <c r="B269" s="23" t="s">
        <v>421</v>
      </c>
      <c r="C269" s="16">
        <v>1299607.1599999999</v>
      </c>
      <c r="D269" s="16">
        <v>1299607.1599999999</v>
      </c>
      <c r="E269" s="16">
        <v>1297536.57</v>
      </c>
      <c r="F269" s="16">
        <v>0</v>
      </c>
      <c r="G269" s="17">
        <f t="shared" ref="G269:G332" si="88">F269/E269*100</f>
        <v>0</v>
      </c>
    </row>
    <row r="270" spans="1:7" ht="38.25" outlineLevel="3">
      <c r="A270" s="7" t="s">
        <v>332</v>
      </c>
      <c r="B270" s="15" t="s">
        <v>333</v>
      </c>
      <c r="C270" s="16">
        <f>C271</f>
        <v>1717007.89</v>
      </c>
      <c r="D270" s="16">
        <f t="shared" ref="D270:F270" si="89">D271</f>
        <v>1717007.89</v>
      </c>
      <c r="E270" s="16">
        <f t="shared" si="89"/>
        <v>1717007.89</v>
      </c>
      <c r="F270" s="16">
        <f t="shared" si="89"/>
        <v>1717007.89</v>
      </c>
      <c r="G270" s="17">
        <f t="shared" si="88"/>
        <v>100</v>
      </c>
    </row>
    <row r="271" spans="1:7" ht="51" outlineLevel="4">
      <c r="A271" s="7" t="s">
        <v>334</v>
      </c>
      <c r="B271" s="15" t="s">
        <v>335</v>
      </c>
      <c r="C271" s="16">
        <f>C272</f>
        <v>1717007.89</v>
      </c>
      <c r="D271" s="16">
        <f t="shared" ref="D271:F271" si="90">D272</f>
        <v>1717007.89</v>
      </c>
      <c r="E271" s="16">
        <f t="shared" si="90"/>
        <v>1717007.89</v>
      </c>
      <c r="F271" s="16">
        <f t="shared" si="90"/>
        <v>1717007.89</v>
      </c>
      <c r="G271" s="17">
        <f t="shared" si="88"/>
        <v>100</v>
      </c>
    </row>
    <row r="272" spans="1:7" ht="68.25" customHeight="1" outlineLevel="7">
      <c r="A272" s="7"/>
      <c r="B272" s="23" t="s">
        <v>422</v>
      </c>
      <c r="C272" s="16">
        <v>1717007.89</v>
      </c>
      <c r="D272" s="16">
        <v>1717007.89</v>
      </c>
      <c r="E272" s="16">
        <v>1717007.89</v>
      </c>
      <c r="F272" s="16">
        <v>1717007.89</v>
      </c>
      <c r="G272" s="17">
        <f t="shared" si="88"/>
        <v>100</v>
      </c>
    </row>
    <row r="273" spans="1:7" outlineLevel="3">
      <c r="A273" s="7" t="s">
        <v>336</v>
      </c>
      <c r="B273" s="15" t="s">
        <v>337</v>
      </c>
      <c r="C273" s="16">
        <f>C274</f>
        <v>49598058.200000003</v>
      </c>
      <c r="D273" s="16">
        <f t="shared" ref="D273:F273" si="91">D274</f>
        <v>59865749.440000005</v>
      </c>
      <c r="E273" s="16">
        <f t="shared" si="91"/>
        <v>28967688.110000003</v>
      </c>
      <c r="F273" s="16">
        <f t="shared" si="91"/>
        <v>30265224.680000003</v>
      </c>
      <c r="G273" s="17">
        <f t="shared" si="88"/>
        <v>104.47925483412006</v>
      </c>
    </row>
    <row r="274" spans="1:7" ht="25.5" outlineLevel="4">
      <c r="A274" s="7" t="s">
        <v>338</v>
      </c>
      <c r="B274" s="15" t="s">
        <v>339</v>
      </c>
      <c r="C274" s="16">
        <f>C275+C276+C277+C278+C279+C280+C281+C282+C283+C284+C285+C286+C287</f>
        <v>49598058.200000003</v>
      </c>
      <c r="D274" s="16">
        <f t="shared" ref="D274:F274" si="92">D275+D276+D277+D278+D279+D280+D281+D282+D283+D284+D285+D286+D287</f>
        <v>59865749.440000005</v>
      </c>
      <c r="E274" s="16">
        <f t="shared" si="92"/>
        <v>28967688.110000003</v>
      </c>
      <c r="F274" s="16">
        <f t="shared" si="92"/>
        <v>30265224.680000003</v>
      </c>
      <c r="G274" s="17">
        <f t="shared" si="88"/>
        <v>104.47925483412006</v>
      </c>
    </row>
    <row r="275" spans="1:7" ht="94.5" customHeight="1" outlineLevel="4">
      <c r="A275" s="7"/>
      <c r="B275" s="23" t="s">
        <v>423</v>
      </c>
      <c r="C275" s="16">
        <v>14442200</v>
      </c>
      <c r="D275" s="16">
        <v>14336413.73</v>
      </c>
      <c r="E275" s="16">
        <v>10520413.73</v>
      </c>
      <c r="F275" s="16">
        <v>10520413.73</v>
      </c>
      <c r="G275" s="17">
        <f t="shared" si="88"/>
        <v>100</v>
      </c>
    </row>
    <row r="276" spans="1:7" ht="57" customHeight="1" outlineLevel="4">
      <c r="A276" s="7"/>
      <c r="B276" s="23" t="s">
        <v>424</v>
      </c>
      <c r="C276" s="16">
        <v>100100</v>
      </c>
      <c r="D276" s="16">
        <v>100100</v>
      </c>
      <c r="E276" s="16">
        <v>100100</v>
      </c>
      <c r="F276" s="16">
        <v>100100</v>
      </c>
      <c r="G276" s="17">
        <f t="shared" si="88"/>
        <v>100</v>
      </c>
    </row>
    <row r="277" spans="1:7" ht="44.25" customHeight="1" outlineLevel="4">
      <c r="A277" s="7"/>
      <c r="B277" s="23" t="s">
        <v>425</v>
      </c>
      <c r="C277" s="16">
        <v>1807348.2</v>
      </c>
      <c r="D277" s="16">
        <v>1807348.2</v>
      </c>
      <c r="E277" s="16">
        <v>0</v>
      </c>
      <c r="F277" s="16">
        <v>0</v>
      </c>
      <c r="G277" s="17">
        <v>0</v>
      </c>
    </row>
    <row r="278" spans="1:7" ht="89.25" outlineLevel="4">
      <c r="A278" s="7"/>
      <c r="B278" s="23" t="s">
        <v>426</v>
      </c>
      <c r="C278" s="16">
        <v>33248410</v>
      </c>
      <c r="D278" s="16">
        <v>21943947.879999999</v>
      </c>
      <c r="E278" s="16">
        <v>0</v>
      </c>
      <c r="F278" s="16">
        <v>0</v>
      </c>
      <c r="G278" s="17">
        <v>0</v>
      </c>
    </row>
    <row r="279" spans="1:7" ht="28.5" customHeight="1" outlineLevel="7">
      <c r="A279" s="7"/>
      <c r="B279" s="15" t="s">
        <v>427</v>
      </c>
      <c r="C279" s="16">
        <v>0</v>
      </c>
      <c r="D279" s="16">
        <v>3000000</v>
      </c>
      <c r="E279" s="16">
        <v>2947352.72</v>
      </c>
      <c r="F279" s="16">
        <v>2947352.72</v>
      </c>
      <c r="G279" s="17">
        <f t="shared" si="88"/>
        <v>100</v>
      </c>
    </row>
    <row r="280" spans="1:7" ht="51" outlineLevel="7">
      <c r="A280" s="7"/>
      <c r="B280" s="15" t="s">
        <v>428</v>
      </c>
      <c r="C280" s="16">
        <v>0</v>
      </c>
      <c r="D280" s="16">
        <v>86360.85</v>
      </c>
      <c r="E280" s="16">
        <v>86360.85</v>
      </c>
      <c r="F280" s="16">
        <v>86360.85</v>
      </c>
      <c r="G280" s="17">
        <f t="shared" si="88"/>
        <v>100</v>
      </c>
    </row>
    <row r="281" spans="1:7" ht="38.25" outlineLevel="7">
      <c r="A281" s="7"/>
      <c r="B281" s="15" t="s">
        <v>429</v>
      </c>
      <c r="C281" s="16">
        <v>0</v>
      </c>
      <c r="D281" s="16">
        <v>3000000</v>
      </c>
      <c r="E281" s="16">
        <v>3000000</v>
      </c>
      <c r="F281" s="16">
        <v>3000000</v>
      </c>
      <c r="G281" s="17">
        <f t="shared" si="88"/>
        <v>100</v>
      </c>
    </row>
    <row r="282" spans="1:7" ht="68.25" customHeight="1" outlineLevel="7">
      <c r="A282" s="7"/>
      <c r="B282" s="15" t="s">
        <v>430</v>
      </c>
      <c r="C282" s="16">
        <v>0</v>
      </c>
      <c r="D282" s="16">
        <v>1407908.22</v>
      </c>
      <c r="E282" s="16">
        <v>768940.78</v>
      </c>
      <c r="F282" s="16">
        <v>768940.78</v>
      </c>
      <c r="G282" s="17">
        <f t="shared" si="88"/>
        <v>100</v>
      </c>
    </row>
    <row r="283" spans="1:7" ht="38.25" outlineLevel="7">
      <c r="A283" s="7"/>
      <c r="B283" s="15" t="s">
        <v>419</v>
      </c>
      <c r="C283" s="16">
        <v>0</v>
      </c>
      <c r="D283" s="16">
        <v>13769150.529999999</v>
      </c>
      <c r="E283" s="16">
        <v>11130000</v>
      </c>
      <c r="F283" s="16">
        <v>11130000</v>
      </c>
      <c r="G283" s="17">
        <f t="shared" si="88"/>
        <v>100</v>
      </c>
    </row>
    <row r="284" spans="1:7" ht="25.5" outlineLevel="7">
      <c r="A284" s="7"/>
      <c r="B284" s="15" t="s">
        <v>431</v>
      </c>
      <c r="C284" s="16">
        <v>0</v>
      </c>
      <c r="D284" s="16">
        <v>216000</v>
      </c>
      <c r="E284" s="16">
        <v>216000</v>
      </c>
      <c r="F284" s="16">
        <v>216000</v>
      </c>
      <c r="G284" s="17">
        <f t="shared" si="88"/>
        <v>100</v>
      </c>
    </row>
    <row r="285" spans="1:7" ht="51" outlineLevel="7">
      <c r="A285" s="7"/>
      <c r="B285" s="15" t="s">
        <v>468</v>
      </c>
      <c r="C285" s="16">
        <v>0</v>
      </c>
      <c r="D285" s="16">
        <v>133036.03</v>
      </c>
      <c r="E285" s="16">
        <v>133036.03</v>
      </c>
      <c r="F285" s="16">
        <v>133036.03</v>
      </c>
      <c r="G285" s="17">
        <f t="shared" si="88"/>
        <v>100</v>
      </c>
    </row>
    <row r="286" spans="1:7" ht="38.25" outlineLevel="7">
      <c r="A286" s="7"/>
      <c r="B286" s="22" t="s">
        <v>482</v>
      </c>
      <c r="C286" s="16">
        <v>0</v>
      </c>
      <c r="D286" s="16">
        <v>65484</v>
      </c>
      <c r="E286" s="16">
        <v>65484</v>
      </c>
      <c r="F286" s="16">
        <v>65484</v>
      </c>
      <c r="G286" s="17">
        <f t="shared" si="88"/>
        <v>100</v>
      </c>
    </row>
    <row r="287" spans="1:7" ht="63.75" outlineLevel="7">
      <c r="A287" s="7"/>
      <c r="B287" s="22" t="s">
        <v>483</v>
      </c>
      <c r="C287" s="16">
        <v>0</v>
      </c>
      <c r="D287" s="16">
        <v>0</v>
      </c>
      <c r="E287" s="16">
        <v>0</v>
      </c>
      <c r="F287" s="16">
        <v>1297536.57</v>
      </c>
      <c r="G287" s="17">
        <v>0</v>
      </c>
    </row>
    <row r="288" spans="1:7" ht="25.5" outlineLevel="2">
      <c r="A288" s="7" t="s">
        <v>340</v>
      </c>
      <c r="B288" s="15" t="s">
        <v>341</v>
      </c>
      <c r="C288" s="16">
        <f>C289+C304+C306+C308+C310+C312</f>
        <v>168845803.03999999</v>
      </c>
      <c r="D288" s="16">
        <f t="shared" ref="D288:F288" si="93">D289+D304+D306+D308+D310+D312</f>
        <v>189720003.03999999</v>
      </c>
      <c r="E288" s="16">
        <f t="shared" si="93"/>
        <v>135991137.03</v>
      </c>
      <c r="F288" s="16">
        <f t="shared" si="93"/>
        <v>135991137.03</v>
      </c>
      <c r="G288" s="17">
        <f t="shared" si="88"/>
        <v>100</v>
      </c>
    </row>
    <row r="289" spans="1:7" ht="55.5" customHeight="1" outlineLevel="3">
      <c r="A289" s="7" t="s">
        <v>342</v>
      </c>
      <c r="B289" s="15" t="s">
        <v>343</v>
      </c>
      <c r="C289" s="16">
        <f>C290</f>
        <v>158108600</v>
      </c>
      <c r="D289" s="16">
        <f t="shared" ref="D289:F289" si="94">D290</f>
        <v>178893000</v>
      </c>
      <c r="E289" s="16">
        <f t="shared" si="94"/>
        <v>125658906</v>
      </c>
      <c r="F289" s="16">
        <f t="shared" si="94"/>
        <v>125658906</v>
      </c>
      <c r="G289" s="17">
        <f t="shared" si="88"/>
        <v>100</v>
      </c>
    </row>
    <row r="290" spans="1:7" ht="63.75" outlineLevel="4">
      <c r="A290" s="7" t="s">
        <v>344</v>
      </c>
      <c r="B290" s="15" t="s">
        <v>345</v>
      </c>
      <c r="C290" s="16">
        <f>C291+C292+C293+C294+C295+C296+C297+C298+C299+C300+C301+C302+C303</f>
        <v>158108600</v>
      </c>
      <c r="D290" s="16">
        <f t="shared" ref="D290:F290" si="95">D291+D292+D293+D294+D295+D296+D297+D298+D299+D300+D301+D302+D303</f>
        <v>178893000</v>
      </c>
      <c r="E290" s="16">
        <f t="shared" si="95"/>
        <v>125658906</v>
      </c>
      <c r="F290" s="16">
        <f t="shared" si="95"/>
        <v>125658906</v>
      </c>
      <c r="G290" s="17">
        <f t="shared" si="88"/>
        <v>100</v>
      </c>
    </row>
    <row r="291" spans="1:7" ht="43.5" customHeight="1" outlineLevel="4">
      <c r="A291" s="7"/>
      <c r="B291" s="15" t="s">
        <v>432</v>
      </c>
      <c r="C291" s="16">
        <v>148381400</v>
      </c>
      <c r="D291" s="16">
        <v>169127900</v>
      </c>
      <c r="E291" s="16">
        <v>117479100</v>
      </c>
      <c r="F291" s="16">
        <v>117479100</v>
      </c>
      <c r="G291" s="17">
        <f t="shared" si="88"/>
        <v>100</v>
      </c>
    </row>
    <row r="292" spans="1:7" ht="54.75" customHeight="1" outlineLevel="4">
      <c r="A292" s="7"/>
      <c r="B292" s="15" t="s">
        <v>433</v>
      </c>
      <c r="C292" s="16">
        <v>974200</v>
      </c>
      <c r="D292" s="16">
        <v>974200</v>
      </c>
      <c r="E292" s="16">
        <v>721809</v>
      </c>
      <c r="F292" s="16">
        <v>721809</v>
      </c>
      <c r="G292" s="17">
        <f t="shared" si="88"/>
        <v>100</v>
      </c>
    </row>
    <row r="293" spans="1:7" ht="102" outlineLevel="4">
      <c r="A293" s="7"/>
      <c r="B293" s="15" t="s">
        <v>434</v>
      </c>
      <c r="C293" s="16">
        <v>71200</v>
      </c>
      <c r="D293" s="16">
        <v>74200</v>
      </c>
      <c r="E293" s="16">
        <v>53400</v>
      </c>
      <c r="F293" s="16">
        <v>53400</v>
      </c>
      <c r="G293" s="17">
        <f t="shared" si="88"/>
        <v>100</v>
      </c>
    </row>
    <row r="294" spans="1:7" ht="29.25" customHeight="1" outlineLevel="4">
      <c r="A294" s="7"/>
      <c r="B294" s="15" t="s">
        <v>435</v>
      </c>
      <c r="C294" s="16">
        <v>3074900</v>
      </c>
      <c r="D294" s="16">
        <v>3074900</v>
      </c>
      <c r="E294" s="16">
        <v>3074900</v>
      </c>
      <c r="F294" s="16">
        <v>3074900</v>
      </c>
      <c r="G294" s="17">
        <f t="shared" si="88"/>
        <v>100</v>
      </c>
    </row>
    <row r="295" spans="1:7" ht="140.25" outlineLevel="4">
      <c r="A295" s="7"/>
      <c r="B295" s="20" t="s">
        <v>436</v>
      </c>
      <c r="C295" s="16">
        <v>4709600</v>
      </c>
      <c r="D295" s="16">
        <v>4709600</v>
      </c>
      <c r="E295" s="16">
        <v>3580300</v>
      </c>
      <c r="F295" s="16">
        <v>3580300</v>
      </c>
      <c r="G295" s="17">
        <f t="shared" si="88"/>
        <v>100</v>
      </c>
    </row>
    <row r="296" spans="1:7" ht="102" outlineLevel="4">
      <c r="A296" s="7"/>
      <c r="B296" s="15" t="s">
        <v>437</v>
      </c>
      <c r="C296" s="16">
        <v>800</v>
      </c>
      <c r="D296" s="16">
        <v>800</v>
      </c>
      <c r="E296" s="16">
        <v>600</v>
      </c>
      <c r="F296" s="16">
        <v>600</v>
      </c>
      <c r="G296" s="17">
        <f t="shared" si="88"/>
        <v>100</v>
      </c>
    </row>
    <row r="297" spans="1:7" ht="76.5" outlineLevel="4">
      <c r="A297" s="7"/>
      <c r="B297" s="15" t="s">
        <v>438</v>
      </c>
      <c r="C297" s="16">
        <v>312700</v>
      </c>
      <c r="D297" s="16">
        <v>312700</v>
      </c>
      <c r="E297" s="16">
        <v>234522</v>
      </c>
      <c r="F297" s="16">
        <v>234522</v>
      </c>
      <c r="G297" s="17">
        <f t="shared" si="88"/>
        <v>100</v>
      </c>
    </row>
    <row r="298" spans="1:7" ht="43.5" customHeight="1" outlineLevel="4">
      <c r="A298" s="7"/>
      <c r="B298" s="15" t="s">
        <v>439</v>
      </c>
      <c r="C298" s="16">
        <v>17300</v>
      </c>
      <c r="D298" s="16">
        <v>17300</v>
      </c>
      <c r="E298" s="16">
        <v>12975</v>
      </c>
      <c r="F298" s="16">
        <v>12975</v>
      </c>
      <c r="G298" s="17">
        <f t="shared" si="88"/>
        <v>100</v>
      </c>
    </row>
    <row r="299" spans="1:7" ht="54" customHeight="1" outlineLevel="4">
      <c r="A299" s="7"/>
      <c r="B299" s="15" t="s">
        <v>440</v>
      </c>
      <c r="C299" s="16">
        <v>56800</v>
      </c>
      <c r="D299" s="16">
        <v>59400</v>
      </c>
      <c r="E299" s="16">
        <v>42600</v>
      </c>
      <c r="F299" s="16">
        <v>42600</v>
      </c>
      <c r="G299" s="17">
        <f t="shared" si="88"/>
        <v>100</v>
      </c>
    </row>
    <row r="300" spans="1:7" ht="55.5" customHeight="1" outlineLevel="4">
      <c r="A300" s="7"/>
      <c r="B300" s="15" t="s">
        <v>441</v>
      </c>
      <c r="C300" s="16">
        <v>212400</v>
      </c>
      <c r="D300" s="16">
        <v>231100</v>
      </c>
      <c r="E300" s="16">
        <v>231100</v>
      </c>
      <c r="F300" s="16">
        <v>231100</v>
      </c>
      <c r="G300" s="17">
        <f t="shared" si="88"/>
        <v>100</v>
      </c>
    </row>
    <row r="301" spans="1:7" ht="81" customHeight="1" outlineLevel="4">
      <c r="A301" s="7"/>
      <c r="B301" s="15" t="s">
        <v>442</v>
      </c>
      <c r="C301" s="16">
        <v>6100</v>
      </c>
      <c r="D301" s="16">
        <v>6400</v>
      </c>
      <c r="E301" s="16">
        <v>6100</v>
      </c>
      <c r="F301" s="16">
        <v>6100</v>
      </c>
      <c r="G301" s="17">
        <f t="shared" si="88"/>
        <v>100</v>
      </c>
    </row>
    <row r="302" spans="1:7" ht="68.25" customHeight="1" outlineLevel="4">
      <c r="A302" s="7"/>
      <c r="B302" s="15" t="s">
        <v>443</v>
      </c>
      <c r="C302" s="16">
        <v>278800</v>
      </c>
      <c r="D302" s="16">
        <v>291600</v>
      </c>
      <c r="E302" s="16">
        <v>209100</v>
      </c>
      <c r="F302" s="16">
        <v>209100</v>
      </c>
      <c r="G302" s="17">
        <f t="shared" si="88"/>
        <v>100</v>
      </c>
    </row>
    <row r="303" spans="1:7" ht="94.5" customHeight="1" outlineLevel="4">
      <c r="A303" s="7"/>
      <c r="B303" s="15" t="s">
        <v>444</v>
      </c>
      <c r="C303" s="16">
        <v>12400</v>
      </c>
      <c r="D303" s="16">
        <v>12900</v>
      </c>
      <c r="E303" s="16">
        <v>12400</v>
      </c>
      <c r="F303" s="16">
        <v>12400</v>
      </c>
      <c r="G303" s="17">
        <f t="shared" si="88"/>
        <v>100</v>
      </c>
    </row>
    <row r="304" spans="1:7" ht="93" customHeight="1" outlineLevel="3">
      <c r="A304" s="7" t="s">
        <v>346</v>
      </c>
      <c r="B304" s="15" t="s">
        <v>347</v>
      </c>
      <c r="C304" s="16">
        <f>C305</f>
        <v>9344115</v>
      </c>
      <c r="D304" s="16">
        <f t="shared" ref="D304:F304" si="96">D305</f>
        <v>9344115</v>
      </c>
      <c r="E304" s="16">
        <f t="shared" si="96"/>
        <v>9344115</v>
      </c>
      <c r="F304" s="16">
        <f t="shared" si="96"/>
        <v>9344115</v>
      </c>
      <c r="G304" s="17">
        <f t="shared" si="88"/>
        <v>100</v>
      </c>
    </row>
    <row r="305" spans="1:7" ht="89.25" outlineLevel="4">
      <c r="A305" s="7" t="s">
        <v>348</v>
      </c>
      <c r="B305" s="15" t="s">
        <v>349</v>
      </c>
      <c r="C305" s="16">
        <v>9344115</v>
      </c>
      <c r="D305" s="16">
        <v>9344115</v>
      </c>
      <c r="E305" s="16">
        <v>9344115</v>
      </c>
      <c r="F305" s="16">
        <v>9344115</v>
      </c>
      <c r="G305" s="17">
        <f t="shared" si="88"/>
        <v>100</v>
      </c>
    </row>
    <row r="306" spans="1:7" ht="76.5" outlineLevel="3">
      <c r="A306" s="7" t="s">
        <v>350</v>
      </c>
      <c r="B306" s="15" t="s">
        <v>351</v>
      </c>
      <c r="C306" s="16">
        <f>C307</f>
        <v>555900</v>
      </c>
      <c r="D306" s="16">
        <f t="shared" ref="D306:F306" si="97">D307</f>
        <v>645700</v>
      </c>
      <c r="E306" s="16">
        <f t="shared" si="97"/>
        <v>385300</v>
      </c>
      <c r="F306" s="16">
        <f t="shared" si="97"/>
        <v>385300</v>
      </c>
      <c r="G306" s="17">
        <f t="shared" si="88"/>
        <v>100</v>
      </c>
    </row>
    <row r="307" spans="1:7" ht="94.5" customHeight="1" outlineLevel="4">
      <c r="A307" s="7" t="s">
        <v>352</v>
      </c>
      <c r="B307" s="15" t="s">
        <v>353</v>
      </c>
      <c r="C307" s="16">
        <v>555900</v>
      </c>
      <c r="D307" s="16">
        <v>645700</v>
      </c>
      <c r="E307" s="16">
        <v>385300</v>
      </c>
      <c r="F307" s="16">
        <v>385300</v>
      </c>
      <c r="G307" s="17">
        <f t="shared" si="88"/>
        <v>100</v>
      </c>
    </row>
    <row r="308" spans="1:7" ht="89.25" outlineLevel="3">
      <c r="A308" s="7" t="s">
        <v>354</v>
      </c>
      <c r="B308" s="15" t="s">
        <v>355</v>
      </c>
      <c r="C308" s="16">
        <f>C309</f>
        <v>2100</v>
      </c>
      <c r="D308" s="16">
        <f t="shared" ref="D308:F308" si="98">D309</f>
        <v>2100</v>
      </c>
      <c r="E308" s="16">
        <f t="shared" si="98"/>
        <v>2100</v>
      </c>
      <c r="F308" s="16">
        <f t="shared" si="98"/>
        <v>2100</v>
      </c>
      <c r="G308" s="17">
        <f t="shared" si="88"/>
        <v>100</v>
      </c>
    </row>
    <row r="309" spans="1:7" ht="102" outlineLevel="4">
      <c r="A309" s="7" t="s">
        <v>356</v>
      </c>
      <c r="B309" s="15" t="s">
        <v>357</v>
      </c>
      <c r="C309" s="16">
        <v>2100</v>
      </c>
      <c r="D309" s="16">
        <v>2100</v>
      </c>
      <c r="E309" s="16">
        <v>2100</v>
      </c>
      <c r="F309" s="16">
        <v>2100</v>
      </c>
      <c r="G309" s="17">
        <f t="shared" si="88"/>
        <v>100</v>
      </c>
    </row>
    <row r="310" spans="1:7" ht="42.75" customHeight="1" outlineLevel="3">
      <c r="A310" s="7" t="s">
        <v>358</v>
      </c>
      <c r="B310" s="15" t="s">
        <v>359</v>
      </c>
      <c r="C310" s="16">
        <f>C311</f>
        <v>707600</v>
      </c>
      <c r="D310" s="16">
        <f t="shared" ref="D310:F310" si="99">D311</f>
        <v>707600</v>
      </c>
      <c r="E310" s="16">
        <f t="shared" si="99"/>
        <v>505100</v>
      </c>
      <c r="F310" s="16">
        <f t="shared" si="99"/>
        <v>505100</v>
      </c>
      <c r="G310" s="17">
        <f t="shared" si="88"/>
        <v>100</v>
      </c>
    </row>
    <row r="311" spans="1:7" ht="54.75" customHeight="1" outlineLevel="4">
      <c r="A311" s="7" t="s">
        <v>360</v>
      </c>
      <c r="B311" s="15" t="s">
        <v>361</v>
      </c>
      <c r="C311" s="16">
        <v>707600</v>
      </c>
      <c r="D311" s="16">
        <v>707600</v>
      </c>
      <c r="E311" s="16">
        <v>505100</v>
      </c>
      <c r="F311" s="16">
        <v>505100</v>
      </c>
      <c r="G311" s="17">
        <f t="shared" si="88"/>
        <v>100</v>
      </c>
    </row>
    <row r="312" spans="1:7" outlineLevel="3">
      <c r="A312" s="7" t="s">
        <v>362</v>
      </c>
      <c r="B312" s="15" t="s">
        <v>363</v>
      </c>
      <c r="C312" s="16">
        <f>C313</f>
        <v>127488.04</v>
      </c>
      <c r="D312" s="16">
        <f t="shared" ref="D312:F313" si="100">D313</f>
        <v>127488.04</v>
      </c>
      <c r="E312" s="16">
        <f t="shared" si="100"/>
        <v>95616.03</v>
      </c>
      <c r="F312" s="16">
        <f t="shared" si="100"/>
        <v>95616.03</v>
      </c>
      <c r="G312" s="17">
        <f t="shared" si="88"/>
        <v>100</v>
      </c>
    </row>
    <row r="313" spans="1:7" ht="25.5" outlineLevel="4">
      <c r="A313" s="7" t="s">
        <v>364</v>
      </c>
      <c r="B313" s="15" t="s">
        <v>365</v>
      </c>
      <c r="C313" s="16">
        <f>C314</f>
        <v>127488.04</v>
      </c>
      <c r="D313" s="16">
        <f t="shared" si="100"/>
        <v>127488.04</v>
      </c>
      <c r="E313" s="16">
        <f t="shared" si="100"/>
        <v>95616.03</v>
      </c>
      <c r="F313" s="16">
        <f t="shared" si="100"/>
        <v>95616.03</v>
      </c>
      <c r="G313" s="17">
        <f t="shared" si="88"/>
        <v>100</v>
      </c>
    </row>
    <row r="314" spans="1:7" ht="70.5" customHeight="1" outlineLevel="7">
      <c r="A314" s="7"/>
      <c r="B314" s="15" t="s">
        <v>445</v>
      </c>
      <c r="C314" s="16">
        <v>127488.04</v>
      </c>
      <c r="D314" s="16">
        <v>127488.04</v>
      </c>
      <c r="E314" s="16">
        <v>95616.03</v>
      </c>
      <c r="F314" s="16">
        <v>95616.03</v>
      </c>
      <c r="G314" s="17">
        <f t="shared" si="88"/>
        <v>100</v>
      </c>
    </row>
    <row r="315" spans="1:7" outlineLevel="2">
      <c r="A315" s="7" t="s">
        <v>366</v>
      </c>
      <c r="B315" s="15" t="s">
        <v>367</v>
      </c>
      <c r="C315" s="16">
        <f>C318+C320+C322+C316</f>
        <v>16782591.600000001</v>
      </c>
      <c r="D315" s="16">
        <f t="shared" ref="D315:F315" si="101">D318+D320+D322+D316</f>
        <v>28304807.82</v>
      </c>
      <c r="E315" s="16">
        <f t="shared" si="101"/>
        <v>17769348.02</v>
      </c>
      <c r="F315" s="16">
        <f t="shared" si="101"/>
        <v>17769348.02</v>
      </c>
      <c r="G315" s="17">
        <f t="shared" si="88"/>
        <v>100</v>
      </c>
    </row>
    <row r="316" spans="1:7" ht="229.5" outlineLevel="2">
      <c r="A316" s="7" t="s">
        <v>484</v>
      </c>
      <c r="B316" s="24" t="s">
        <v>486</v>
      </c>
      <c r="C316" s="16">
        <f>C317</f>
        <v>0</v>
      </c>
      <c r="D316" s="16">
        <f t="shared" ref="D316:F316" si="102">D317</f>
        <v>29900</v>
      </c>
      <c r="E316" s="16">
        <f t="shared" si="102"/>
        <v>7490</v>
      </c>
      <c r="F316" s="16">
        <f t="shared" si="102"/>
        <v>7490</v>
      </c>
      <c r="G316" s="17">
        <f t="shared" si="88"/>
        <v>100</v>
      </c>
    </row>
    <row r="317" spans="1:7" ht="242.25" outlineLevel="2">
      <c r="A317" s="7" t="s">
        <v>485</v>
      </c>
      <c r="B317" s="24" t="s">
        <v>487</v>
      </c>
      <c r="C317" s="16">
        <v>0</v>
      </c>
      <c r="D317" s="16">
        <v>29900</v>
      </c>
      <c r="E317" s="16">
        <v>7490</v>
      </c>
      <c r="F317" s="16">
        <v>7490</v>
      </c>
      <c r="G317" s="17">
        <f t="shared" si="88"/>
        <v>100</v>
      </c>
    </row>
    <row r="318" spans="1:7" ht="114.75" outlineLevel="3">
      <c r="A318" s="7" t="s">
        <v>368</v>
      </c>
      <c r="B318" s="15" t="s">
        <v>369</v>
      </c>
      <c r="C318" s="16">
        <f>C319</f>
        <v>114991.6</v>
      </c>
      <c r="D318" s="16">
        <f t="shared" ref="D318:F318" si="103">D319</f>
        <v>114991.6</v>
      </c>
      <c r="E318" s="16">
        <f t="shared" si="103"/>
        <v>88195.66</v>
      </c>
      <c r="F318" s="16">
        <f t="shared" si="103"/>
        <v>88195.66</v>
      </c>
      <c r="G318" s="17">
        <f t="shared" si="88"/>
        <v>100</v>
      </c>
    </row>
    <row r="319" spans="1:7" ht="127.5" outlineLevel="4">
      <c r="A319" s="7" t="s">
        <v>370</v>
      </c>
      <c r="B319" s="15" t="s">
        <v>371</v>
      </c>
      <c r="C319" s="16">
        <v>114991.6</v>
      </c>
      <c r="D319" s="16">
        <v>114991.6</v>
      </c>
      <c r="E319" s="16">
        <v>88195.66</v>
      </c>
      <c r="F319" s="16">
        <v>88195.66</v>
      </c>
      <c r="G319" s="17">
        <f t="shared" si="88"/>
        <v>100</v>
      </c>
    </row>
    <row r="320" spans="1:7" ht="191.25" customHeight="1" outlineLevel="3">
      <c r="A320" s="7" t="s">
        <v>372</v>
      </c>
      <c r="B320" s="18" t="s">
        <v>373</v>
      </c>
      <c r="C320" s="16">
        <f>C321</f>
        <v>8804100</v>
      </c>
      <c r="D320" s="16">
        <f t="shared" ref="D320:F320" si="104">D321</f>
        <v>14972900</v>
      </c>
      <c r="E320" s="16">
        <f t="shared" si="104"/>
        <v>9418500</v>
      </c>
      <c r="F320" s="16">
        <f t="shared" si="104"/>
        <v>9418500</v>
      </c>
      <c r="G320" s="17">
        <f t="shared" si="88"/>
        <v>100</v>
      </c>
    </row>
    <row r="321" spans="1:8" ht="202.5" customHeight="1" outlineLevel="4">
      <c r="A321" s="7" t="s">
        <v>374</v>
      </c>
      <c r="B321" s="18" t="s">
        <v>375</v>
      </c>
      <c r="C321" s="16">
        <v>8804100</v>
      </c>
      <c r="D321" s="16">
        <v>14972900</v>
      </c>
      <c r="E321" s="16">
        <v>9418500</v>
      </c>
      <c r="F321" s="16">
        <v>9418500</v>
      </c>
      <c r="G321" s="17">
        <f t="shared" si="88"/>
        <v>100</v>
      </c>
    </row>
    <row r="322" spans="1:8" ht="38.25" outlineLevel="3">
      <c r="A322" s="7" t="s">
        <v>376</v>
      </c>
      <c r="B322" s="15" t="s">
        <v>377</v>
      </c>
      <c r="C322" s="16">
        <f>C323</f>
        <v>7863500</v>
      </c>
      <c r="D322" s="16">
        <f t="shared" ref="D322:F322" si="105">D323</f>
        <v>13187016.219999999</v>
      </c>
      <c r="E322" s="16">
        <f t="shared" si="105"/>
        <v>8255162.3599999994</v>
      </c>
      <c r="F322" s="16">
        <f t="shared" si="105"/>
        <v>8255162.3599999994</v>
      </c>
      <c r="G322" s="17">
        <f t="shared" si="88"/>
        <v>100</v>
      </c>
    </row>
    <row r="323" spans="1:8" ht="38.25" outlineLevel="4">
      <c r="A323" s="7" t="s">
        <v>378</v>
      </c>
      <c r="B323" s="15" t="s">
        <v>379</v>
      </c>
      <c r="C323" s="16">
        <f>C324+C325+C326+C327+C328+C329+C330+C331+C332+C333</f>
        <v>7863500</v>
      </c>
      <c r="D323" s="16">
        <f t="shared" ref="D323:F323" si="106">D324+D325+D326+D327+D328+D329+D330+D331+D332+D333</f>
        <v>13187016.219999999</v>
      </c>
      <c r="E323" s="16">
        <f t="shared" si="106"/>
        <v>8255162.3599999994</v>
      </c>
      <c r="F323" s="16">
        <f t="shared" si="106"/>
        <v>8255162.3599999994</v>
      </c>
      <c r="G323" s="17">
        <f t="shared" si="88"/>
        <v>100</v>
      </c>
    </row>
    <row r="324" spans="1:8" ht="108.75" customHeight="1" outlineLevel="7">
      <c r="A324" s="7"/>
      <c r="B324" s="15" t="s">
        <v>380</v>
      </c>
      <c r="C324" s="16">
        <v>7863500</v>
      </c>
      <c r="D324" s="16">
        <v>6082100</v>
      </c>
      <c r="E324" s="16">
        <v>3917747.26</v>
      </c>
      <c r="F324" s="16">
        <v>3917747.26</v>
      </c>
      <c r="G324" s="17">
        <f t="shared" si="88"/>
        <v>100</v>
      </c>
      <c r="H324" s="25"/>
    </row>
    <row r="325" spans="1:8" ht="138" customHeight="1" outlineLevel="7">
      <c r="A325" s="7"/>
      <c r="B325" s="20" t="s">
        <v>446</v>
      </c>
      <c r="C325" s="16">
        <v>0</v>
      </c>
      <c r="D325" s="16">
        <v>1764513.67</v>
      </c>
      <c r="E325" s="16">
        <v>0</v>
      </c>
      <c r="F325" s="16">
        <v>0</v>
      </c>
      <c r="G325" s="17">
        <v>0</v>
      </c>
    </row>
    <row r="326" spans="1:8" ht="38.25" outlineLevel="7">
      <c r="A326" s="7"/>
      <c r="B326" s="15" t="s">
        <v>447</v>
      </c>
      <c r="C326" s="16">
        <v>0</v>
      </c>
      <c r="D326" s="16">
        <v>2500146</v>
      </c>
      <c r="E326" s="16">
        <v>2500146</v>
      </c>
      <c r="F326" s="16">
        <v>2500146</v>
      </c>
      <c r="G326" s="17">
        <f t="shared" si="88"/>
        <v>100</v>
      </c>
    </row>
    <row r="327" spans="1:8" ht="58.5" customHeight="1" outlineLevel="7">
      <c r="A327" s="7"/>
      <c r="B327" s="15" t="s">
        <v>448</v>
      </c>
      <c r="C327" s="16">
        <v>0</v>
      </c>
      <c r="D327" s="16">
        <v>360554.1</v>
      </c>
      <c r="E327" s="16">
        <v>360554.1</v>
      </c>
      <c r="F327" s="16">
        <v>360554.1</v>
      </c>
      <c r="G327" s="17">
        <f t="shared" si="88"/>
        <v>100</v>
      </c>
    </row>
    <row r="328" spans="1:8" ht="91.5" customHeight="1" outlineLevel="7">
      <c r="A328" s="7"/>
      <c r="B328" s="15" t="s">
        <v>449</v>
      </c>
      <c r="C328" s="16">
        <v>0</v>
      </c>
      <c r="D328" s="16">
        <v>85300</v>
      </c>
      <c r="E328" s="16">
        <v>49300</v>
      </c>
      <c r="F328" s="16">
        <v>49300</v>
      </c>
      <c r="G328" s="17">
        <f t="shared" si="88"/>
        <v>100</v>
      </c>
    </row>
    <row r="329" spans="1:8" ht="73.5" customHeight="1" outlineLevel="7">
      <c r="A329" s="7"/>
      <c r="B329" s="15" t="s">
        <v>450</v>
      </c>
      <c r="C329" s="16">
        <v>0</v>
      </c>
      <c r="D329" s="16">
        <v>494187.45</v>
      </c>
      <c r="E329" s="16">
        <v>0</v>
      </c>
      <c r="F329" s="16">
        <v>0</v>
      </c>
      <c r="G329" s="17">
        <v>0</v>
      </c>
    </row>
    <row r="330" spans="1:8" ht="38.25" outlineLevel="7">
      <c r="A330" s="7"/>
      <c r="B330" s="15" t="s">
        <v>469</v>
      </c>
      <c r="C330" s="16">
        <v>0</v>
      </c>
      <c r="D330" s="16">
        <v>36315</v>
      </c>
      <c r="E330" s="16">
        <v>36315</v>
      </c>
      <c r="F330" s="16">
        <v>36315</v>
      </c>
      <c r="G330" s="17">
        <f t="shared" si="88"/>
        <v>100</v>
      </c>
    </row>
    <row r="331" spans="1:8" outlineLevel="7">
      <c r="A331" s="7"/>
      <c r="B331" s="15" t="s">
        <v>488</v>
      </c>
      <c r="C331" s="16">
        <v>0</v>
      </c>
      <c r="D331" s="16">
        <v>52500</v>
      </c>
      <c r="E331" s="16">
        <v>52500</v>
      </c>
      <c r="F331" s="16">
        <v>52500</v>
      </c>
      <c r="G331" s="17">
        <f t="shared" si="88"/>
        <v>100</v>
      </c>
    </row>
    <row r="332" spans="1:8" ht="38.25" outlineLevel="7">
      <c r="A332" s="7"/>
      <c r="B332" s="15" t="s">
        <v>489</v>
      </c>
      <c r="C332" s="16">
        <v>0</v>
      </c>
      <c r="D332" s="16">
        <v>30000</v>
      </c>
      <c r="E332" s="16">
        <v>30000</v>
      </c>
      <c r="F332" s="16">
        <v>30000</v>
      </c>
      <c r="G332" s="17">
        <f t="shared" si="88"/>
        <v>100</v>
      </c>
    </row>
    <row r="333" spans="1:8" ht="76.5" outlineLevel="7">
      <c r="A333" s="7"/>
      <c r="B333" s="15" t="s">
        <v>490</v>
      </c>
      <c r="C333" s="16">
        <v>0</v>
      </c>
      <c r="D333" s="16">
        <v>1781400</v>
      </c>
      <c r="E333" s="16">
        <v>1308600</v>
      </c>
      <c r="F333" s="16">
        <v>1308600</v>
      </c>
      <c r="G333" s="17">
        <f t="shared" ref="G333" si="107">F333/E333*100</f>
        <v>100</v>
      </c>
    </row>
    <row r="334" spans="1:8" ht="118.5" customHeight="1" outlineLevel="1">
      <c r="A334" s="12" t="s">
        <v>381</v>
      </c>
      <c r="B334" s="13" t="s">
        <v>382</v>
      </c>
      <c r="C334" s="14">
        <f>C335</f>
        <v>0</v>
      </c>
      <c r="D334" s="14">
        <f t="shared" ref="D334:F334" si="108">D335</f>
        <v>0</v>
      </c>
      <c r="E334" s="14">
        <f t="shared" si="108"/>
        <v>0</v>
      </c>
      <c r="F334" s="14">
        <f t="shared" si="108"/>
        <v>1206521.24</v>
      </c>
      <c r="G334" s="11">
        <v>0</v>
      </c>
    </row>
    <row r="335" spans="1:8" ht="134.25" customHeight="1" outlineLevel="2">
      <c r="A335" s="7" t="s">
        <v>383</v>
      </c>
      <c r="B335" s="18" t="s">
        <v>384</v>
      </c>
      <c r="C335" s="16">
        <f>C336</f>
        <v>0</v>
      </c>
      <c r="D335" s="16">
        <f t="shared" ref="D335:F335" si="109">D336</f>
        <v>0</v>
      </c>
      <c r="E335" s="16">
        <f t="shared" si="109"/>
        <v>0</v>
      </c>
      <c r="F335" s="16">
        <f t="shared" si="109"/>
        <v>1206521.24</v>
      </c>
      <c r="G335" s="17">
        <v>0</v>
      </c>
    </row>
    <row r="336" spans="1:8" ht="119.25" customHeight="1" outlineLevel="3">
      <c r="A336" s="7" t="s">
        <v>385</v>
      </c>
      <c r="B336" s="18" t="s">
        <v>386</v>
      </c>
      <c r="C336" s="16">
        <f>C337</f>
        <v>0</v>
      </c>
      <c r="D336" s="16">
        <f t="shared" ref="D336:F336" si="110">D337</f>
        <v>0</v>
      </c>
      <c r="E336" s="16">
        <f t="shared" si="110"/>
        <v>0</v>
      </c>
      <c r="F336" s="16">
        <f t="shared" si="110"/>
        <v>1206521.24</v>
      </c>
      <c r="G336" s="17">
        <v>0</v>
      </c>
    </row>
    <row r="337" spans="1:7" ht="43.5" customHeight="1" outlineLevel="4">
      <c r="A337" s="7" t="s">
        <v>387</v>
      </c>
      <c r="B337" s="15" t="s">
        <v>388</v>
      </c>
      <c r="C337" s="16">
        <f>C338</f>
        <v>0</v>
      </c>
      <c r="D337" s="16">
        <f t="shared" ref="D337:F337" si="111">D338</f>
        <v>0</v>
      </c>
      <c r="E337" s="16">
        <f t="shared" si="111"/>
        <v>0</v>
      </c>
      <c r="F337" s="16">
        <f t="shared" si="111"/>
        <v>1206521.24</v>
      </c>
      <c r="G337" s="17">
        <v>0</v>
      </c>
    </row>
    <row r="338" spans="1:7" ht="54" customHeight="1" outlineLevel="5">
      <c r="A338" s="7" t="s">
        <v>389</v>
      </c>
      <c r="B338" s="15" t="s">
        <v>390</v>
      </c>
      <c r="C338" s="16">
        <v>0</v>
      </c>
      <c r="D338" s="16">
        <v>0</v>
      </c>
      <c r="E338" s="16">
        <v>0</v>
      </c>
      <c r="F338" s="16">
        <v>1206521.24</v>
      </c>
      <c r="G338" s="17">
        <v>0</v>
      </c>
    </row>
    <row r="339" spans="1:7" ht="80.25" customHeight="1" outlineLevel="1">
      <c r="A339" s="12" t="s">
        <v>391</v>
      </c>
      <c r="B339" s="13" t="s">
        <v>392</v>
      </c>
      <c r="C339" s="14">
        <f>C340</f>
        <v>0</v>
      </c>
      <c r="D339" s="14">
        <f t="shared" ref="D339:F339" si="112">D340</f>
        <v>0</v>
      </c>
      <c r="E339" s="14">
        <f t="shared" si="112"/>
        <v>0</v>
      </c>
      <c r="F339" s="14">
        <f t="shared" si="112"/>
        <v>-1779343.09</v>
      </c>
      <c r="G339" s="11">
        <v>0</v>
      </c>
    </row>
    <row r="340" spans="1:7" ht="68.25" customHeight="1" outlineLevel="2">
      <c r="A340" s="7" t="s">
        <v>393</v>
      </c>
      <c r="B340" s="15" t="s">
        <v>394</v>
      </c>
      <c r="C340" s="16">
        <f>C341+C342</f>
        <v>0</v>
      </c>
      <c r="D340" s="16">
        <f t="shared" ref="D340:F340" si="113">D341+D342</f>
        <v>0</v>
      </c>
      <c r="E340" s="16">
        <f t="shared" si="113"/>
        <v>0</v>
      </c>
      <c r="F340" s="16">
        <f t="shared" si="113"/>
        <v>-1779343.09</v>
      </c>
      <c r="G340" s="17">
        <v>0</v>
      </c>
    </row>
    <row r="341" spans="1:7" ht="207.75" customHeight="1" outlineLevel="3">
      <c r="A341" s="7" t="s">
        <v>395</v>
      </c>
      <c r="B341" s="18" t="s">
        <v>396</v>
      </c>
      <c r="C341" s="16">
        <v>0</v>
      </c>
      <c r="D341" s="16">
        <v>0</v>
      </c>
      <c r="E341" s="16">
        <v>0</v>
      </c>
      <c r="F341" s="16">
        <v>-51918.33</v>
      </c>
      <c r="G341" s="17">
        <v>0</v>
      </c>
    </row>
    <row r="342" spans="1:7" ht="72.75" customHeight="1" outlineLevel="3">
      <c r="A342" s="7" t="s">
        <v>397</v>
      </c>
      <c r="B342" s="15" t="s">
        <v>398</v>
      </c>
      <c r="C342" s="16">
        <v>0</v>
      </c>
      <c r="D342" s="16">
        <v>0</v>
      </c>
      <c r="E342" s="16">
        <v>0</v>
      </c>
      <c r="F342" s="16">
        <v>-1727424.76</v>
      </c>
      <c r="G342" s="17">
        <v>0</v>
      </c>
    </row>
  </sheetData>
  <mergeCells count="9">
    <mergeCell ref="A9:A10"/>
    <mergeCell ref="A3:D3"/>
    <mergeCell ref="A7:F7"/>
    <mergeCell ref="A6:G6"/>
    <mergeCell ref="D9:E9"/>
    <mergeCell ref="C9:C10"/>
    <mergeCell ref="F9:F10"/>
    <mergeCell ref="G9:G10"/>
    <mergeCell ref="B9:B10"/>
  </mergeCells>
  <pageMargins left="0.74803149606299213" right="0.35433070866141736" top="0.15748031496062992" bottom="0.15748031496062992" header="0" footer="0"/>
  <pageSetup paperSize="9" scale="6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ДЧБ</vt:lpstr>
      <vt:lpstr>ДЧБ!APPT</vt:lpstr>
      <vt:lpstr>ДЧБ!FIO</vt:lpstr>
      <vt:lpstr>ДЧБ!LAST_CELL</vt:lpstr>
      <vt:lpstr>ДЧБ!SIGN</vt:lpstr>
      <vt:lpstr>ДЧБ!Заголовки_для_печати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Викторовна Кушпелева</dc:creator>
  <dc:description>POI HSSF rep:2.56.0.215</dc:description>
  <cp:lastModifiedBy>toa</cp:lastModifiedBy>
  <cp:lastPrinted>2024-10-11T07:35:25Z</cp:lastPrinted>
  <dcterms:created xsi:type="dcterms:W3CDTF">2024-04-04T05:21:49Z</dcterms:created>
  <dcterms:modified xsi:type="dcterms:W3CDTF">2024-10-11T07:35:31Z</dcterms:modified>
</cp:coreProperties>
</file>