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90" windowWidth="14940" windowHeight="9030"/>
  </bookViews>
  <sheets>
    <sheet name="ДЧБ" sheetId="1" r:id="rId1"/>
  </sheets>
  <definedNames>
    <definedName name="APPT" localSheetId="0">ДЧБ!$A$13</definedName>
    <definedName name="FIO" localSheetId="0">ДЧБ!$G$13</definedName>
    <definedName name="LAST_CELL" localSheetId="0">ДЧБ!$K$355</definedName>
    <definedName name="SIGN" localSheetId="0">ДЧБ!$A$13:$I$14</definedName>
    <definedName name="_xlnm.Print_Titles" localSheetId="0">ДЧБ!$3:$4</definedName>
  </definedNames>
  <calcPr calcId="144525"/>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6" i="1"/>
  <c r="N37" i="1"/>
  <c r="N38" i="1"/>
  <c r="N39" i="1"/>
  <c r="N40" i="1"/>
  <c r="N41" i="1"/>
  <c r="N42" i="1"/>
  <c r="N43" i="1"/>
  <c r="N44" i="1"/>
  <c r="N45" i="1"/>
  <c r="N46" i="1"/>
  <c r="N47" i="1"/>
  <c r="N48" i="1"/>
  <c r="N50" i="1"/>
  <c r="N51" i="1"/>
  <c r="N52" i="1"/>
  <c r="N53" i="1"/>
  <c r="N54" i="1"/>
  <c r="N55" i="1"/>
  <c r="N56" i="1"/>
  <c r="N57" i="1"/>
  <c r="N58" i="1"/>
  <c r="N59" i="1"/>
  <c r="N60" i="1"/>
  <c r="N61" i="1"/>
  <c r="N62" i="1"/>
  <c r="N63" i="1"/>
  <c r="N64" i="1"/>
  <c r="N65" i="1"/>
  <c r="N66" i="1"/>
  <c r="N67" i="1"/>
  <c r="N68" i="1"/>
  <c r="N69" i="1"/>
  <c r="N70" i="1"/>
  <c r="N71" i="1"/>
  <c r="N72" i="1"/>
  <c r="N74" i="1"/>
  <c r="N75" i="1"/>
  <c r="N76" i="1"/>
  <c r="N77" i="1"/>
  <c r="N79" i="1"/>
  <c r="N80" i="1"/>
  <c r="N81" i="1"/>
  <c r="N82" i="1"/>
  <c r="N83" i="1"/>
  <c r="N84" i="1"/>
  <c r="N85" i="1"/>
  <c r="N86" i="1"/>
  <c r="N87" i="1"/>
  <c r="N88" i="1"/>
  <c r="N89" i="1"/>
  <c r="N90" i="1"/>
  <c r="N91" i="1"/>
  <c r="N92" i="1"/>
  <c r="N93" i="1"/>
  <c r="N97" i="1"/>
  <c r="N98" i="1"/>
  <c r="N99" i="1"/>
  <c r="N100" i="1"/>
  <c r="N101" i="1"/>
  <c r="N102" i="1"/>
  <c r="N103" i="1"/>
  <c r="N104" i="1"/>
  <c r="N105" i="1"/>
  <c r="N106" i="1"/>
  <c r="N107" i="1"/>
  <c r="N108" i="1"/>
  <c r="N109" i="1"/>
  <c r="N110" i="1"/>
  <c r="N111" i="1"/>
  <c r="N112" i="1"/>
  <c r="N113" i="1"/>
  <c r="N114" i="1"/>
  <c r="N115" i="1"/>
  <c r="N116" i="1"/>
  <c r="N117" i="1"/>
  <c r="N118" i="1"/>
  <c r="N119" i="1"/>
  <c r="N121" i="1"/>
  <c r="N122" i="1"/>
  <c r="N123" i="1"/>
  <c r="N124" i="1"/>
  <c r="N125" i="1"/>
  <c r="N126" i="1"/>
  <c r="N127" i="1"/>
  <c r="N129" i="1"/>
  <c r="N130" i="1"/>
  <c r="N131" i="1"/>
  <c r="N132" i="1"/>
  <c r="N134" i="1"/>
  <c r="N135" i="1"/>
  <c r="N136" i="1"/>
  <c r="N137" i="1"/>
  <c r="N138" i="1"/>
  <c r="N139" i="1"/>
  <c r="N141" i="1"/>
  <c r="N142" i="1"/>
  <c r="N143" i="1"/>
  <c r="N144" i="1"/>
  <c r="N146" i="1"/>
  <c r="N147" i="1"/>
  <c r="N148" i="1"/>
  <c r="N149" i="1"/>
  <c r="N150" i="1"/>
  <c r="N151" i="1"/>
  <c r="N152" i="1"/>
  <c r="N153" i="1"/>
  <c r="N154" i="1"/>
  <c r="N155" i="1"/>
  <c r="N159" i="1"/>
  <c r="N160" i="1"/>
  <c r="N161" i="1"/>
  <c r="N162" i="1"/>
  <c r="N163" i="1"/>
  <c r="N164" i="1"/>
  <c r="N165" i="1"/>
  <c r="N167" i="1"/>
  <c r="N168" i="1"/>
  <c r="N169" i="1"/>
  <c r="N170" i="1"/>
  <c r="N171" i="1"/>
  <c r="N172" i="1"/>
  <c r="N173" i="1"/>
  <c r="N174" i="1"/>
  <c r="N175" i="1"/>
  <c r="N176" i="1"/>
  <c r="N177" i="1"/>
  <c r="N179" i="1"/>
  <c r="N180" i="1"/>
  <c r="N181" i="1"/>
  <c r="N182" i="1"/>
  <c r="N183" i="1"/>
  <c r="N184" i="1"/>
  <c r="N185" i="1"/>
  <c r="N186" i="1"/>
  <c r="N187" i="1"/>
  <c r="N188" i="1"/>
  <c r="N189" i="1"/>
  <c r="N191" i="1"/>
  <c r="N192" i="1"/>
  <c r="N193" i="1"/>
  <c r="N194" i="1"/>
  <c r="N196" i="1"/>
  <c r="N197" i="1"/>
  <c r="N198" i="1"/>
  <c r="N200" i="1"/>
  <c r="N201" i="1"/>
  <c r="N202" i="1"/>
  <c r="N204" i="1"/>
  <c r="N205" i="1"/>
  <c r="N206" i="1"/>
  <c r="N207" i="1"/>
  <c r="N208" i="1"/>
  <c r="N209" i="1"/>
  <c r="N210" i="1"/>
  <c r="N212" i="1"/>
  <c r="N213" i="1"/>
  <c r="N214" i="1"/>
  <c r="N215" i="1"/>
  <c r="N216" i="1"/>
  <c r="N217" i="1"/>
  <c r="N218" i="1"/>
  <c r="N220" i="1"/>
  <c r="N221" i="1"/>
  <c r="N222" i="1"/>
  <c r="N223" i="1"/>
  <c r="N224" i="1"/>
  <c r="N225" i="1"/>
  <c r="N226" i="1"/>
  <c r="N227" i="1"/>
  <c r="N228" i="1"/>
  <c r="N229" i="1"/>
  <c r="N230" i="1"/>
  <c r="N232" i="1"/>
  <c r="N233" i="1"/>
  <c r="N234" i="1"/>
  <c r="N236" i="1"/>
  <c r="N237" i="1"/>
  <c r="N238" i="1"/>
  <c r="N239" i="1"/>
  <c r="N240" i="1"/>
  <c r="N241" i="1"/>
  <c r="N244" i="1"/>
  <c r="N245" i="1"/>
  <c r="N246" i="1"/>
  <c r="N247" i="1"/>
  <c r="N249" i="1"/>
  <c r="N250" i="1"/>
  <c r="N251" i="1"/>
  <c r="N252" i="1"/>
  <c r="N254" i="1"/>
  <c r="N255" i="1"/>
  <c r="N257" i="1"/>
  <c r="N258" i="1"/>
  <c r="N259" i="1"/>
  <c r="N260" i="1"/>
  <c r="N261" i="1"/>
  <c r="N262" i="1"/>
  <c r="N263" i="1"/>
  <c r="N264" i="1"/>
  <c r="N265" i="1"/>
  <c r="N266" i="1"/>
  <c r="N267" i="1"/>
  <c r="N268" i="1"/>
  <c r="N269" i="1"/>
  <c r="N270" i="1"/>
  <c r="N271" i="1"/>
  <c r="N272" i="1"/>
  <c r="N273" i="1"/>
  <c r="N274"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M9" i="1"/>
  <c r="M10" i="1"/>
  <c r="M11" i="1"/>
  <c r="M12" i="1"/>
  <c r="M13" i="1"/>
  <c r="M14" i="1"/>
  <c r="M15" i="1"/>
  <c r="M16" i="1"/>
  <c r="M17" i="1"/>
  <c r="M18" i="1"/>
  <c r="M19" i="1"/>
  <c r="M20" i="1"/>
  <c r="M21" i="1"/>
  <c r="M22" i="1"/>
  <c r="M23" i="1"/>
  <c r="M24" i="1"/>
  <c r="M25" i="1"/>
  <c r="M26" i="1"/>
  <c r="M27" i="1"/>
  <c r="M28" i="1"/>
  <c r="M29" i="1"/>
  <c r="M30" i="1"/>
  <c r="M31" i="1"/>
  <c r="M32" i="1"/>
  <c r="M33" i="1"/>
  <c r="M34" i="1"/>
  <c r="M36" i="1"/>
  <c r="M37" i="1"/>
  <c r="M38" i="1"/>
  <c r="M39" i="1"/>
  <c r="M40" i="1"/>
  <c r="M41" i="1"/>
  <c r="M42" i="1"/>
  <c r="M43" i="1"/>
  <c r="M44" i="1"/>
  <c r="M45" i="1"/>
  <c r="M46" i="1"/>
  <c r="M47" i="1"/>
  <c r="M48" i="1"/>
  <c r="M50" i="1"/>
  <c r="M51" i="1"/>
  <c r="M52" i="1"/>
  <c r="M53" i="1"/>
  <c r="M54" i="1"/>
  <c r="M55" i="1"/>
  <c r="M56" i="1"/>
  <c r="M57" i="1"/>
  <c r="M58" i="1"/>
  <c r="M59" i="1"/>
  <c r="M60" i="1"/>
  <c r="M62" i="1"/>
  <c r="M63" i="1"/>
  <c r="M64" i="1"/>
  <c r="M65" i="1"/>
  <c r="M66" i="1"/>
  <c r="M67" i="1"/>
  <c r="M68" i="1"/>
  <c r="M69" i="1"/>
  <c r="M70" i="1"/>
  <c r="M71" i="1"/>
  <c r="M72" i="1"/>
  <c r="M74" i="1"/>
  <c r="M75" i="1"/>
  <c r="M76" i="1"/>
  <c r="M77" i="1"/>
  <c r="M79" i="1"/>
  <c r="M80" i="1"/>
  <c r="M81" i="1"/>
  <c r="M82" i="1"/>
  <c r="M83" i="1"/>
  <c r="M84" i="1"/>
  <c r="M85" i="1"/>
  <c r="M86" i="1"/>
  <c r="M87" i="1"/>
  <c r="M88" i="1"/>
  <c r="M89" i="1"/>
  <c r="M90" i="1"/>
  <c r="M91" i="1"/>
  <c r="M92" i="1"/>
  <c r="M93" i="1"/>
  <c r="M97" i="1"/>
  <c r="M98" i="1"/>
  <c r="M99" i="1"/>
  <c r="M100" i="1"/>
  <c r="M101" i="1"/>
  <c r="M102" i="1"/>
  <c r="M103" i="1"/>
  <c r="M104" i="1"/>
  <c r="M105" i="1"/>
  <c r="M106" i="1"/>
  <c r="M107" i="1"/>
  <c r="M108" i="1"/>
  <c r="M109" i="1"/>
  <c r="M110" i="1"/>
  <c r="M111" i="1"/>
  <c r="M112" i="1"/>
  <c r="M113" i="1"/>
  <c r="M114" i="1"/>
  <c r="M115" i="1"/>
  <c r="M116" i="1"/>
  <c r="M117" i="1"/>
  <c r="M118" i="1"/>
  <c r="M119" i="1"/>
  <c r="M121" i="1"/>
  <c r="M122" i="1"/>
  <c r="M123" i="1"/>
  <c r="M124" i="1"/>
  <c r="M125" i="1"/>
  <c r="M126" i="1"/>
  <c r="M127" i="1"/>
  <c r="M129" i="1"/>
  <c r="M130" i="1"/>
  <c r="M131" i="1"/>
  <c r="M132" i="1"/>
  <c r="M134" i="1"/>
  <c r="M135" i="1"/>
  <c r="M136" i="1"/>
  <c r="M138" i="1"/>
  <c r="M139" i="1"/>
  <c r="M141" i="1"/>
  <c r="M142" i="1"/>
  <c r="M143" i="1"/>
  <c r="M144" i="1"/>
  <c r="M146" i="1"/>
  <c r="M147" i="1"/>
  <c r="M148" i="1"/>
  <c r="M149" i="1"/>
  <c r="M150" i="1"/>
  <c r="M151" i="1"/>
  <c r="M152" i="1"/>
  <c r="M153" i="1"/>
  <c r="M154" i="1"/>
  <c r="M155" i="1"/>
  <c r="M159" i="1"/>
  <c r="M160" i="1"/>
  <c r="M161" i="1"/>
  <c r="M162" i="1"/>
  <c r="M163" i="1"/>
  <c r="M164" i="1"/>
  <c r="M165" i="1"/>
  <c r="M167" i="1"/>
  <c r="M168" i="1"/>
  <c r="M169" i="1"/>
  <c r="M170" i="1"/>
  <c r="M171" i="1"/>
  <c r="M172" i="1"/>
  <c r="M173" i="1"/>
  <c r="M174" i="1"/>
  <c r="M175" i="1"/>
  <c r="M176" i="1"/>
  <c r="M177" i="1"/>
  <c r="M179" i="1"/>
  <c r="M180" i="1"/>
  <c r="M181" i="1"/>
  <c r="M182" i="1"/>
  <c r="M183" i="1"/>
  <c r="M184" i="1"/>
  <c r="M185" i="1"/>
  <c r="M186" i="1"/>
  <c r="M187" i="1"/>
  <c r="M188" i="1"/>
  <c r="M189" i="1"/>
  <c r="M191" i="1"/>
  <c r="M192" i="1"/>
  <c r="M193" i="1"/>
  <c r="M196" i="1"/>
  <c r="M197" i="1"/>
  <c r="M198" i="1"/>
  <c r="M200" i="1"/>
  <c r="M201" i="1"/>
  <c r="M202" i="1"/>
  <c r="M204" i="1"/>
  <c r="M205" i="1"/>
  <c r="M206" i="1"/>
  <c r="M207" i="1"/>
  <c r="M208" i="1"/>
  <c r="M209" i="1"/>
  <c r="M210" i="1"/>
  <c r="M212" i="1"/>
  <c r="M213" i="1"/>
  <c r="M214" i="1"/>
  <c r="M215" i="1"/>
  <c r="M216" i="1"/>
  <c r="M217" i="1"/>
  <c r="M218" i="1"/>
  <c r="M220" i="1"/>
  <c r="M221" i="1"/>
  <c r="M222" i="1"/>
  <c r="M223" i="1"/>
  <c r="M224" i="1"/>
  <c r="M225" i="1"/>
  <c r="M226" i="1"/>
  <c r="M227" i="1"/>
  <c r="M228" i="1"/>
  <c r="M229" i="1"/>
  <c r="M230" i="1"/>
  <c r="M232" i="1"/>
  <c r="M233" i="1"/>
  <c r="M234" i="1"/>
  <c r="M236" i="1"/>
  <c r="M237" i="1"/>
  <c r="M238" i="1"/>
  <c r="M239" i="1"/>
  <c r="M240" i="1"/>
  <c r="M241" i="1"/>
  <c r="M244" i="1"/>
  <c r="M245" i="1"/>
  <c r="M246" i="1"/>
  <c r="M247" i="1"/>
  <c r="M249" i="1"/>
  <c r="M250" i="1"/>
  <c r="M251" i="1"/>
  <c r="M254" i="1"/>
  <c r="M255" i="1"/>
  <c r="M257" i="1"/>
  <c r="M258" i="1"/>
  <c r="M259" i="1"/>
  <c r="M260" i="1"/>
  <c r="M261" i="1"/>
  <c r="M262" i="1"/>
  <c r="M263" i="1"/>
  <c r="M264" i="1"/>
  <c r="M265" i="1"/>
  <c r="M266" i="1"/>
  <c r="M267" i="1"/>
  <c r="M268" i="1"/>
  <c r="M269" i="1"/>
  <c r="M270" i="1"/>
  <c r="M271" i="1"/>
  <c r="M272" i="1"/>
  <c r="M273" i="1"/>
  <c r="M274"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40" i="1"/>
  <c r="M341" i="1"/>
  <c r="M342" i="1"/>
  <c r="M343" i="1"/>
  <c r="M344" i="1"/>
  <c r="L9" i="1"/>
  <c r="L10" i="1"/>
  <c r="L11" i="1"/>
  <c r="L12" i="1"/>
  <c r="L13" i="1"/>
  <c r="L14" i="1"/>
  <c r="L15" i="1"/>
  <c r="L16" i="1"/>
  <c r="L17" i="1"/>
  <c r="L18" i="1"/>
  <c r="L19" i="1"/>
  <c r="L20" i="1"/>
  <c r="L21" i="1"/>
  <c r="L22" i="1"/>
  <c r="L23" i="1"/>
  <c r="L24" i="1"/>
  <c r="L25" i="1"/>
  <c r="L26" i="1"/>
  <c r="L27" i="1"/>
  <c r="L28" i="1"/>
  <c r="L29" i="1"/>
  <c r="L30" i="1"/>
  <c r="L31" i="1"/>
  <c r="L32" i="1"/>
  <c r="L33" i="1"/>
  <c r="L34" i="1"/>
  <c r="L36" i="1"/>
  <c r="L37" i="1"/>
  <c r="L38" i="1"/>
  <c r="L39" i="1"/>
  <c r="L40" i="1"/>
  <c r="L41" i="1"/>
  <c r="L42" i="1"/>
  <c r="L43" i="1"/>
  <c r="L44" i="1"/>
  <c r="L45" i="1"/>
  <c r="L46" i="1"/>
  <c r="L47" i="1"/>
  <c r="L48" i="1"/>
  <c r="L50" i="1"/>
  <c r="L51" i="1"/>
  <c r="L52" i="1"/>
  <c r="L53" i="1"/>
  <c r="L54" i="1"/>
  <c r="L55" i="1"/>
  <c r="L56" i="1"/>
  <c r="L57" i="1"/>
  <c r="L58" i="1"/>
  <c r="L59" i="1"/>
  <c r="L60" i="1"/>
  <c r="L61" i="1"/>
  <c r="L62" i="1"/>
  <c r="L63" i="1"/>
  <c r="L64" i="1"/>
  <c r="L65" i="1"/>
  <c r="L66" i="1"/>
  <c r="L67" i="1"/>
  <c r="L68" i="1"/>
  <c r="L69" i="1"/>
  <c r="L70" i="1"/>
  <c r="L71" i="1"/>
  <c r="L72" i="1"/>
  <c r="L74" i="1"/>
  <c r="L75" i="1"/>
  <c r="L76" i="1"/>
  <c r="L77" i="1"/>
  <c r="L79" i="1"/>
  <c r="L80" i="1"/>
  <c r="L81" i="1"/>
  <c r="L82" i="1"/>
  <c r="L83" i="1"/>
  <c r="L84" i="1"/>
  <c r="L85" i="1"/>
  <c r="L86" i="1"/>
  <c r="L87" i="1"/>
  <c r="L88" i="1"/>
  <c r="L89" i="1"/>
  <c r="L90" i="1"/>
  <c r="L91" i="1"/>
  <c r="L92" i="1"/>
  <c r="L93" i="1"/>
  <c r="L97" i="1"/>
  <c r="L98" i="1"/>
  <c r="L99" i="1"/>
  <c r="L100" i="1"/>
  <c r="L101" i="1"/>
  <c r="L102" i="1"/>
  <c r="L103" i="1"/>
  <c r="L104" i="1"/>
  <c r="L105" i="1"/>
  <c r="L106" i="1"/>
  <c r="L107" i="1"/>
  <c r="L108" i="1"/>
  <c r="L109" i="1"/>
  <c r="L110" i="1"/>
  <c r="L111" i="1"/>
  <c r="L112" i="1"/>
  <c r="L113" i="1"/>
  <c r="L114" i="1"/>
  <c r="L115" i="1"/>
  <c r="L116" i="1"/>
  <c r="L117" i="1"/>
  <c r="L118" i="1"/>
  <c r="L119" i="1"/>
  <c r="L121" i="1"/>
  <c r="L122" i="1"/>
  <c r="L123" i="1"/>
  <c r="L124" i="1"/>
  <c r="L125" i="1"/>
  <c r="L126" i="1"/>
  <c r="L127" i="1"/>
  <c r="L129" i="1"/>
  <c r="L130" i="1"/>
  <c r="L131" i="1"/>
  <c r="L132" i="1"/>
  <c r="L134" i="1"/>
  <c r="L135" i="1"/>
  <c r="L136" i="1"/>
  <c r="L137" i="1"/>
  <c r="L138" i="1"/>
  <c r="L139" i="1"/>
  <c r="L141" i="1"/>
  <c r="L142" i="1"/>
  <c r="L143" i="1"/>
  <c r="L144" i="1"/>
  <c r="L146" i="1"/>
  <c r="L147" i="1"/>
  <c r="L148" i="1"/>
  <c r="L149" i="1"/>
  <c r="L150" i="1"/>
  <c r="L151" i="1"/>
  <c r="L152" i="1"/>
  <c r="L153" i="1"/>
  <c r="L154" i="1"/>
  <c r="L155" i="1"/>
  <c r="L159" i="1"/>
  <c r="L160" i="1"/>
  <c r="L161" i="1"/>
  <c r="L162" i="1"/>
  <c r="L163" i="1"/>
  <c r="L164" i="1"/>
  <c r="L165" i="1"/>
  <c r="L167" i="1"/>
  <c r="L168" i="1"/>
  <c r="L169" i="1"/>
  <c r="L170" i="1"/>
  <c r="L171" i="1"/>
  <c r="L172" i="1"/>
  <c r="L173" i="1"/>
  <c r="L174" i="1"/>
  <c r="L175" i="1"/>
  <c r="L176" i="1"/>
  <c r="L177" i="1"/>
  <c r="L179" i="1"/>
  <c r="L180" i="1"/>
  <c r="L181" i="1"/>
  <c r="L182" i="1"/>
  <c r="L183" i="1"/>
  <c r="L184" i="1"/>
  <c r="L185" i="1"/>
  <c r="L186" i="1"/>
  <c r="L187" i="1"/>
  <c r="L188" i="1"/>
  <c r="L189" i="1"/>
  <c r="L191" i="1"/>
  <c r="L192" i="1"/>
  <c r="L193" i="1"/>
  <c r="L194" i="1"/>
  <c r="L196" i="1"/>
  <c r="L197" i="1"/>
  <c r="L198" i="1"/>
  <c r="L200" i="1"/>
  <c r="L201" i="1"/>
  <c r="L202" i="1"/>
  <c r="L204" i="1"/>
  <c r="L205" i="1"/>
  <c r="L206" i="1"/>
  <c r="L207" i="1"/>
  <c r="L208" i="1"/>
  <c r="L209" i="1"/>
  <c r="L210" i="1"/>
  <c r="L212" i="1"/>
  <c r="L213" i="1"/>
  <c r="L214" i="1"/>
  <c r="L215" i="1"/>
  <c r="L216" i="1"/>
  <c r="L217" i="1"/>
  <c r="L218" i="1"/>
  <c r="L220" i="1"/>
  <c r="L221" i="1"/>
  <c r="L222" i="1"/>
  <c r="L223" i="1"/>
  <c r="L224" i="1"/>
  <c r="L225" i="1"/>
  <c r="L226" i="1"/>
  <c r="L227" i="1"/>
  <c r="L228" i="1"/>
  <c r="L229" i="1"/>
  <c r="L230" i="1"/>
  <c r="L232" i="1"/>
  <c r="L233" i="1"/>
  <c r="L234" i="1"/>
  <c r="L236" i="1"/>
  <c r="L237" i="1"/>
  <c r="L238" i="1"/>
  <c r="L239" i="1"/>
  <c r="L240" i="1"/>
  <c r="L241" i="1"/>
  <c r="L244" i="1"/>
  <c r="L245" i="1"/>
  <c r="L246" i="1"/>
  <c r="L247" i="1"/>
  <c r="L249" i="1"/>
  <c r="L250" i="1"/>
  <c r="L251" i="1"/>
  <c r="L252" i="1"/>
  <c r="L254" i="1"/>
  <c r="L255" i="1"/>
  <c r="L257" i="1"/>
  <c r="L258" i="1"/>
  <c r="L259" i="1"/>
  <c r="L260" i="1"/>
  <c r="L261" i="1"/>
  <c r="L262" i="1"/>
  <c r="L263" i="1"/>
  <c r="L264" i="1"/>
  <c r="L265" i="1"/>
  <c r="L266" i="1"/>
  <c r="L267" i="1"/>
  <c r="L268" i="1"/>
  <c r="L269" i="1"/>
  <c r="L270" i="1"/>
  <c r="L271" i="1"/>
  <c r="L272" i="1"/>
  <c r="L273" i="1"/>
  <c r="L274"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K9" i="1"/>
  <c r="K10" i="1"/>
  <c r="K11" i="1"/>
  <c r="K12" i="1"/>
  <c r="K13" i="1"/>
  <c r="K14" i="1"/>
  <c r="K15" i="1"/>
  <c r="K16" i="1"/>
  <c r="K17" i="1"/>
  <c r="K18" i="1"/>
  <c r="K19" i="1"/>
  <c r="K20" i="1"/>
  <c r="K21" i="1"/>
  <c r="K22" i="1"/>
  <c r="K23" i="1"/>
  <c r="K24" i="1"/>
  <c r="K25" i="1"/>
  <c r="K26" i="1"/>
  <c r="K27" i="1"/>
  <c r="K28" i="1"/>
  <c r="K29" i="1"/>
  <c r="K30" i="1"/>
  <c r="K31" i="1"/>
  <c r="K32" i="1"/>
  <c r="K33" i="1"/>
  <c r="K34" i="1"/>
  <c r="K36" i="1"/>
  <c r="K37" i="1"/>
  <c r="K38" i="1"/>
  <c r="K39" i="1"/>
  <c r="K40" i="1"/>
  <c r="K41" i="1"/>
  <c r="K42" i="1"/>
  <c r="K43" i="1"/>
  <c r="K44" i="1"/>
  <c r="K45" i="1"/>
  <c r="K46" i="1"/>
  <c r="K47" i="1"/>
  <c r="K48" i="1"/>
  <c r="K50" i="1"/>
  <c r="K51" i="1"/>
  <c r="K52" i="1"/>
  <c r="K53" i="1"/>
  <c r="K54" i="1"/>
  <c r="K55" i="1"/>
  <c r="K56" i="1"/>
  <c r="K57" i="1"/>
  <c r="K58" i="1"/>
  <c r="K59" i="1"/>
  <c r="K60" i="1"/>
  <c r="K62" i="1"/>
  <c r="K63" i="1"/>
  <c r="K64" i="1"/>
  <c r="K65" i="1"/>
  <c r="K66" i="1"/>
  <c r="K67" i="1"/>
  <c r="K68" i="1"/>
  <c r="K69" i="1"/>
  <c r="K70" i="1"/>
  <c r="K71" i="1"/>
  <c r="K72" i="1"/>
  <c r="K74" i="1"/>
  <c r="K75" i="1"/>
  <c r="K76" i="1"/>
  <c r="K77" i="1"/>
  <c r="K79" i="1"/>
  <c r="K80" i="1"/>
  <c r="K81" i="1"/>
  <c r="K82" i="1"/>
  <c r="K83" i="1"/>
  <c r="K84" i="1"/>
  <c r="K85" i="1"/>
  <c r="K86" i="1"/>
  <c r="K87" i="1"/>
  <c r="K88" i="1"/>
  <c r="K89" i="1"/>
  <c r="K90" i="1"/>
  <c r="K91" i="1"/>
  <c r="K92" i="1"/>
  <c r="K93" i="1"/>
  <c r="K97" i="1"/>
  <c r="K98" i="1"/>
  <c r="K99" i="1"/>
  <c r="K100" i="1"/>
  <c r="K101" i="1"/>
  <c r="K102" i="1"/>
  <c r="K103" i="1"/>
  <c r="K104" i="1"/>
  <c r="K105" i="1"/>
  <c r="K106" i="1"/>
  <c r="K107" i="1"/>
  <c r="K108" i="1"/>
  <c r="K109" i="1"/>
  <c r="K110" i="1"/>
  <c r="K111" i="1"/>
  <c r="K112" i="1"/>
  <c r="K113" i="1"/>
  <c r="K114" i="1"/>
  <c r="K115" i="1"/>
  <c r="K116" i="1"/>
  <c r="K117" i="1"/>
  <c r="K118" i="1"/>
  <c r="K119" i="1"/>
  <c r="K121" i="1"/>
  <c r="K122" i="1"/>
  <c r="K123" i="1"/>
  <c r="K124" i="1"/>
  <c r="K125" i="1"/>
  <c r="K126" i="1"/>
  <c r="K127" i="1"/>
  <c r="K129" i="1"/>
  <c r="K130" i="1"/>
  <c r="K131" i="1"/>
  <c r="K132" i="1"/>
  <c r="K134" i="1"/>
  <c r="K135" i="1"/>
  <c r="K136" i="1"/>
  <c r="K138" i="1"/>
  <c r="K139" i="1"/>
  <c r="K141" i="1"/>
  <c r="K142" i="1"/>
  <c r="K143" i="1"/>
  <c r="K144" i="1"/>
  <c r="K146" i="1"/>
  <c r="K147" i="1"/>
  <c r="K148" i="1"/>
  <c r="K149" i="1"/>
  <c r="K150" i="1"/>
  <c r="K151" i="1"/>
  <c r="K152" i="1"/>
  <c r="K153" i="1"/>
  <c r="K154" i="1"/>
  <c r="K155" i="1"/>
  <c r="K159" i="1"/>
  <c r="K160" i="1"/>
  <c r="K161" i="1"/>
  <c r="K162" i="1"/>
  <c r="K163" i="1"/>
  <c r="K164" i="1"/>
  <c r="K165" i="1"/>
  <c r="K167" i="1"/>
  <c r="K168" i="1"/>
  <c r="K169" i="1"/>
  <c r="K170" i="1"/>
  <c r="K171" i="1"/>
  <c r="K172" i="1"/>
  <c r="K173" i="1"/>
  <c r="K174" i="1"/>
  <c r="K175" i="1"/>
  <c r="K176" i="1"/>
  <c r="K177" i="1"/>
  <c r="K179" i="1"/>
  <c r="K180" i="1"/>
  <c r="K181" i="1"/>
  <c r="K182" i="1"/>
  <c r="K183" i="1"/>
  <c r="K184" i="1"/>
  <c r="K185" i="1"/>
  <c r="K186" i="1"/>
  <c r="K187" i="1"/>
  <c r="K188" i="1"/>
  <c r="K189" i="1"/>
  <c r="K192" i="1"/>
  <c r="K193" i="1"/>
  <c r="K196" i="1"/>
  <c r="K197" i="1"/>
  <c r="K198" i="1"/>
  <c r="K200" i="1"/>
  <c r="K201" i="1"/>
  <c r="K202" i="1"/>
  <c r="K204" i="1"/>
  <c r="K205" i="1"/>
  <c r="K206" i="1"/>
  <c r="K207" i="1"/>
  <c r="K208" i="1"/>
  <c r="K209" i="1"/>
  <c r="K210" i="1"/>
  <c r="K212" i="1"/>
  <c r="K213" i="1"/>
  <c r="K214" i="1"/>
  <c r="K215" i="1"/>
  <c r="K216" i="1"/>
  <c r="K217" i="1"/>
  <c r="K218" i="1"/>
  <c r="K220" i="1"/>
  <c r="K221" i="1"/>
  <c r="K222" i="1"/>
  <c r="K223" i="1"/>
  <c r="K224" i="1"/>
  <c r="K225" i="1"/>
  <c r="K226" i="1"/>
  <c r="K227" i="1"/>
  <c r="K228" i="1"/>
  <c r="K229" i="1"/>
  <c r="K230" i="1"/>
  <c r="K232" i="1"/>
  <c r="K233" i="1"/>
  <c r="K234" i="1"/>
  <c r="K237" i="1"/>
  <c r="K238" i="1"/>
  <c r="K240" i="1"/>
  <c r="K241" i="1"/>
  <c r="K245" i="1"/>
  <c r="K247" i="1"/>
  <c r="K250" i="1"/>
  <c r="K251" i="1"/>
  <c r="K255" i="1"/>
  <c r="K258" i="1"/>
  <c r="K259" i="1"/>
  <c r="K261" i="1"/>
  <c r="K262" i="1"/>
  <c r="K263" i="1"/>
  <c r="K264" i="1"/>
  <c r="K265" i="1"/>
  <c r="K266" i="1"/>
  <c r="K267" i="1"/>
  <c r="K268" i="1"/>
  <c r="K269" i="1"/>
  <c r="K270" i="1"/>
  <c r="K271" i="1"/>
  <c r="K272" i="1"/>
  <c r="K273" i="1"/>
  <c r="K274"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40" i="1"/>
  <c r="K341" i="1"/>
  <c r="K342" i="1"/>
  <c r="K343" i="1"/>
  <c r="K344" i="1"/>
  <c r="J9" i="1"/>
  <c r="J10" i="1"/>
  <c r="J11" i="1"/>
  <c r="J12" i="1"/>
  <c r="J13" i="1"/>
  <c r="J14" i="1"/>
  <c r="J15" i="1"/>
  <c r="J16" i="1"/>
  <c r="J17" i="1"/>
  <c r="J18" i="1"/>
  <c r="J19" i="1"/>
  <c r="J20" i="1"/>
  <c r="J21" i="1"/>
  <c r="J22" i="1"/>
  <c r="J23" i="1"/>
  <c r="J24" i="1"/>
  <c r="J25" i="1"/>
  <c r="J26" i="1"/>
  <c r="J27" i="1"/>
  <c r="J28" i="1"/>
  <c r="J29" i="1"/>
  <c r="J30" i="1"/>
  <c r="J31" i="1"/>
  <c r="J32" i="1"/>
  <c r="J33" i="1"/>
  <c r="J34" i="1"/>
  <c r="J36" i="1"/>
  <c r="J37" i="1"/>
  <c r="J38" i="1"/>
  <c r="J39" i="1"/>
  <c r="J40" i="1"/>
  <c r="J41" i="1"/>
  <c r="J42" i="1"/>
  <c r="J43" i="1"/>
  <c r="J44" i="1"/>
  <c r="J45" i="1"/>
  <c r="J46" i="1"/>
  <c r="J47" i="1"/>
  <c r="J48" i="1"/>
  <c r="J50" i="1"/>
  <c r="J51" i="1"/>
  <c r="J52" i="1"/>
  <c r="J53" i="1"/>
  <c r="J54" i="1"/>
  <c r="J55" i="1"/>
  <c r="J56" i="1"/>
  <c r="J57" i="1"/>
  <c r="J58" i="1"/>
  <c r="J59" i="1"/>
  <c r="J60" i="1"/>
  <c r="J61" i="1"/>
  <c r="J62" i="1"/>
  <c r="J63" i="1"/>
  <c r="J64" i="1"/>
  <c r="J65" i="1"/>
  <c r="J66" i="1"/>
  <c r="J67" i="1"/>
  <c r="J68" i="1"/>
  <c r="J69" i="1"/>
  <c r="J70" i="1"/>
  <c r="J71" i="1"/>
  <c r="J72" i="1"/>
  <c r="J74" i="1"/>
  <c r="J75" i="1"/>
  <c r="J76" i="1"/>
  <c r="J77" i="1"/>
  <c r="J79" i="1"/>
  <c r="J80" i="1"/>
  <c r="J81" i="1"/>
  <c r="J82" i="1"/>
  <c r="J83" i="1"/>
  <c r="J84" i="1"/>
  <c r="J85" i="1"/>
  <c r="J86" i="1"/>
  <c r="J87" i="1"/>
  <c r="J88" i="1"/>
  <c r="J89" i="1"/>
  <c r="J90" i="1"/>
  <c r="J91" i="1"/>
  <c r="J92" i="1"/>
  <c r="J93" i="1"/>
  <c r="J97" i="1"/>
  <c r="J98" i="1"/>
  <c r="J99" i="1"/>
  <c r="J100" i="1"/>
  <c r="J101" i="1"/>
  <c r="J102" i="1"/>
  <c r="J103" i="1"/>
  <c r="J104" i="1"/>
  <c r="J105" i="1"/>
  <c r="J106" i="1"/>
  <c r="J107" i="1"/>
  <c r="J108" i="1"/>
  <c r="J109" i="1"/>
  <c r="J110" i="1"/>
  <c r="J111" i="1"/>
  <c r="J112" i="1"/>
  <c r="J113" i="1"/>
  <c r="J114" i="1"/>
  <c r="J115" i="1"/>
  <c r="J116" i="1"/>
  <c r="J117" i="1"/>
  <c r="J118" i="1"/>
  <c r="J119" i="1"/>
  <c r="J121" i="1"/>
  <c r="J122" i="1"/>
  <c r="J123" i="1"/>
  <c r="J124" i="1"/>
  <c r="J125" i="1"/>
  <c r="J126" i="1"/>
  <c r="J127" i="1"/>
  <c r="J129" i="1"/>
  <c r="J130" i="1"/>
  <c r="J131" i="1"/>
  <c r="J132" i="1"/>
  <c r="J134" i="1"/>
  <c r="J135" i="1"/>
  <c r="J136" i="1"/>
  <c r="J137" i="1"/>
  <c r="J138" i="1"/>
  <c r="J139" i="1"/>
  <c r="J141" i="1"/>
  <c r="J142" i="1"/>
  <c r="J143" i="1"/>
  <c r="J144" i="1"/>
  <c r="J146" i="1"/>
  <c r="J147" i="1"/>
  <c r="J148" i="1"/>
  <c r="J149" i="1"/>
  <c r="J150" i="1"/>
  <c r="J151" i="1"/>
  <c r="J152" i="1"/>
  <c r="J153" i="1"/>
  <c r="J154" i="1"/>
  <c r="J155" i="1"/>
  <c r="J159" i="1"/>
  <c r="J160" i="1"/>
  <c r="J161" i="1"/>
  <c r="J162" i="1"/>
  <c r="J163" i="1"/>
  <c r="J164" i="1"/>
  <c r="J165" i="1"/>
  <c r="J167" i="1"/>
  <c r="J168" i="1"/>
  <c r="J169" i="1"/>
  <c r="J170" i="1"/>
  <c r="J171" i="1"/>
  <c r="J172" i="1"/>
  <c r="J173" i="1"/>
  <c r="J174" i="1"/>
  <c r="J175" i="1"/>
  <c r="J176" i="1"/>
  <c r="J177" i="1"/>
  <c r="J179" i="1"/>
  <c r="J180" i="1"/>
  <c r="J181" i="1"/>
  <c r="J182" i="1"/>
  <c r="J183" i="1"/>
  <c r="J184" i="1"/>
  <c r="J185" i="1"/>
  <c r="J186" i="1"/>
  <c r="J187" i="1"/>
  <c r="J188" i="1"/>
  <c r="J189" i="1"/>
  <c r="J191" i="1"/>
  <c r="J192" i="1"/>
  <c r="J193" i="1"/>
  <c r="J194" i="1"/>
  <c r="J196" i="1"/>
  <c r="J197" i="1"/>
  <c r="J198" i="1"/>
  <c r="J200" i="1"/>
  <c r="J201" i="1"/>
  <c r="J202" i="1"/>
  <c r="J204" i="1"/>
  <c r="J205" i="1"/>
  <c r="J206" i="1"/>
  <c r="J207" i="1"/>
  <c r="J208" i="1"/>
  <c r="J209" i="1"/>
  <c r="J210" i="1"/>
  <c r="J212" i="1"/>
  <c r="J213" i="1"/>
  <c r="J214" i="1"/>
  <c r="J215" i="1"/>
  <c r="J216" i="1"/>
  <c r="J217" i="1"/>
  <c r="J218" i="1"/>
  <c r="J220" i="1"/>
  <c r="J221" i="1"/>
  <c r="J222" i="1"/>
  <c r="J223" i="1"/>
  <c r="J224" i="1"/>
  <c r="J225" i="1"/>
  <c r="J226" i="1"/>
  <c r="J227" i="1"/>
  <c r="J228" i="1"/>
  <c r="J229" i="1"/>
  <c r="J230" i="1"/>
  <c r="J232" i="1"/>
  <c r="J233" i="1"/>
  <c r="J234" i="1"/>
  <c r="J236" i="1"/>
  <c r="J237" i="1"/>
  <c r="J238" i="1"/>
  <c r="J239" i="1"/>
  <c r="J240" i="1"/>
  <c r="J241" i="1"/>
  <c r="J244" i="1"/>
  <c r="J245" i="1"/>
  <c r="J246" i="1"/>
  <c r="J247" i="1"/>
  <c r="J249" i="1"/>
  <c r="J250" i="1"/>
  <c r="J251" i="1"/>
  <c r="J252" i="1"/>
  <c r="J254" i="1"/>
  <c r="J255" i="1"/>
  <c r="J257" i="1"/>
  <c r="J258" i="1"/>
  <c r="J259" i="1"/>
  <c r="J260" i="1"/>
  <c r="J261" i="1"/>
  <c r="J262" i="1"/>
  <c r="J263" i="1"/>
  <c r="J264" i="1"/>
  <c r="J265" i="1"/>
  <c r="J266" i="1"/>
  <c r="J267" i="1"/>
  <c r="J268" i="1"/>
  <c r="J269" i="1"/>
  <c r="J270" i="1"/>
  <c r="J271" i="1"/>
  <c r="J272" i="1"/>
  <c r="J273" i="1"/>
  <c r="J274"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I9" i="1"/>
  <c r="I10" i="1"/>
  <c r="I11" i="1"/>
  <c r="I12" i="1"/>
  <c r="I13" i="1"/>
  <c r="I14" i="1"/>
  <c r="I15" i="1"/>
  <c r="I16" i="1"/>
  <c r="I17" i="1"/>
  <c r="I18" i="1"/>
  <c r="I19" i="1"/>
  <c r="I20" i="1"/>
  <c r="I21" i="1"/>
  <c r="I22" i="1"/>
  <c r="I23" i="1"/>
  <c r="I24" i="1"/>
  <c r="I25" i="1"/>
  <c r="I26" i="1"/>
  <c r="I27" i="1"/>
  <c r="I28" i="1"/>
  <c r="I29" i="1"/>
  <c r="I30" i="1"/>
  <c r="I31" i="1"/>
  <c r="I32" i="1"/>
  <c r="I33" i="1"/>
  <c r="I34" i="1"/>
  <c r="I36" i="1"/>
  <c r="I37" i="1"/>
  <c r="I38" i="1"/>
  <c r="I39" i="1"/>
  <c r="I40" i="1"/>
  <c r="I41" i="1"/>
  <c r="I42" i="1"/>
  <c r="I43" i="1"/>
  <c r="I44" i="1"/>
  <c r="I45" i="1"/>
  <c r="I46" i="1"/>
  <c r="I47" i="1"/>
  <c r="I48" i="1"/>
  <c r="I50" i="1"/>
  <c r="I51" i="1"/>
  <c r="I52" i="1"/>
  <c r="I53" i="1"/>
  <c r="I54" i="1"/>
  <c r="I55" i="1"/>
  <c r="I56" i="1"/>
  <c r="I57" i="1"/>
  <c r="I58" i="1"/>
  <c r="I59" i="1"/>
  <c r="I60" i="1"/>
  <c r="I61" i="1"/>
  <c r="I62" i="1"/>
  <c r="I63" i="1"/>
  <c r="I64" i="1"/>
  <c r="I65" i="1"/>
  <c r="I66" i="1"/>
  <c r="I67" i="1"/>
  <c r="I68" i="1"/>
  <c r="I69" i="1"/>
  <c r="I70" i="1"/>
  <c r="I71" i="1"/>
  <c r="I72" i="1"/>
  <c r="I74" i="1"/>
  <c r="I75" i="1"/>
  <c r="I76" i="1"/>
  <c r="I77" i="1"/>
  <c r="I79" i="1"/>
  <c r="I80" i="1"/>
  <c r="I81" i="1"/>
  <c r="I82" i="1"/>
  <c r="I83" i="1"/>
  <c r="I84" i="1"/>
  <c r="I85" i="1"/>
  <c r="I86" i="1"/>
  <c r="I87" i="1"/>
  <c r="I88" i="1"/>
  <c r="I89" i="1"/>
  <c r="I90" i="1"/>
  <c r="I91" i="1"/>
  <c r="I92" i="1"/>
  <c r="I93" i="1"/>
  <c r="I97" i="1"/>
  <c r="I98" i="1"/>
  <c r="I99" i="1"/>
  <c r="I100" i="1"/>
  <c r="I101" i="1"/>
  <c r="I102" i="1"/>
  <c r="I103" i="1"/>
  <c r="I104" i="1"/>
  <c r="I105" i="1"/>
  <c r="I106" i="1"/>
  <c r="I107" i="1"/>
  <c r="I108" i="1"/>
  <c r="I109" i="1"/>
  <c r="I110" i="1"/>
  <c r="I111" i="1"/>
  <c r="I112" i="1"/>
  <c r="I113" i="1"/>
  <c r="I114" i="1"/>
  <c r="I115" i="1"/>
  <c r="I116" i="1"/>
  <c r="I117" i="1"/>
  <c r="I118" i="1"/>
  <c r="I119" i="1"/>
  <c r="I121" i="1"/>
  <c r="I122" i="1"/>
  <c r="I123" i="1"/>
  <c r="I124" i="1"/>
  <c r="I125" i="1"/>
  <c r="I126" i="1"/>
  <c r="I127" i="1"/>
  <c r="I129" i="1"/>
  <c r="I130" i="1"/>
  <c r="I131" i="1"/>
  <c r="I132" i="1"/>
  <c r="I134" i="1"/>
  <c r="I135" i="1"/>
  <c r="I136" i="1"/>
  <c r="I137" i="1"/>
  <c r="I138" i="1"/>
  <c r="I139" i="1"/>
  <c r="I141" i="1"/>
  <c r="I142" i="1"/>
  <c r="I143" i="1"/>
  <c r="I144" i="1"/>
  <c r="I146" i="1"/>
  <c r="I147" i="1"/>
  <c r="I148" i="1"/>
  <c r="I149" i="1"/>
  <c r="I150" i="1"/>
  <c r="I151" i="1"/>
  <c r="I152" i="1"/>
  <c r="I153" i="1"/>
  <c r="I154" i="1"/>
  <c r="I155" i="1"/>
  <c r="I159" i="1"/>
  <c r="I160" i="1"/>
  <c r="I161" i="1"/>
  <c r="I162" i="1"/>
  <c r="I163" i="1"/>
  <c r="I164" i="1"/>
  <c r="I165" i="1"/>
  <c r="I167" i="1"/>
  <c r="I168" i="1"/>
  <c r="I169" i="1"/>
  <c r="I170" i="1"/>
  <c r="I171" i="1"/>
  <c r="I172" i="1"/>
  <c r="I173" i="1"/>
  <c r="I174" i="1"/>
  <c r="I175" i="1"/>
  <c r="I176" i="1"/>
  <c r="I177" i="1"/>
  <c r="I179" i="1"/>
  <c r="I180" i="1"/>
  <c r="I181" i="1"/>
  <c r="I182" i="1"/>
  <c r="I183" i="1"/>
  <c r="I184" i="1"/>
  <c r="I185" i="1"/>
  <c r="I186" i="1"/>
  <c r="I187" i="1"/>
  <c r="I189" i="1"/>
  <c r="I191" i="1"/>
  <c r="I192" i="1"/>
  <c r="I193" i="1"/>
  <c r="I194" i="1"/>
  <c r="I196" i="1"/>
  <c r="I197" i="1"/>
  <c r="I198" i="1"/>
  <c r="I200" i="1"/>
  <c r="I201" i="1"/>
  <c r="I202" i="1"/>
  <c r="I204" i="1"/>
  <c r="I205" i="1"/>
  <c r="I206" i="1"/>
  <c r="I207" i="1"/>
  <c r="I208" i="1"/>
  <c r="I209" i="1"/>
  <c r="I210" i="1"/>
  <c r="I212" i="1"/>
  <c r="I213" i="1"/>
  <c r="I214" i="1"/>
  <c r="I215" i="1"/>
  <c r="I216" i="1"/>
  <c r="I217" i="1"/>
  <c r="I218" i="1"/>
  <c r="I220" i="1"/>
  <c r="I221" i="1"/>
  <c r="I222" i="1"/>
  <c r="I223" i="1"/>
  <c r="I224" i="1"/>
  <c r="I225" i="1"/>
  <c r="I226" i="1"/>
  <c r="I227" i="1"/>
  <c r="I228" i="1"/>
  <c r="I229" i="1"/>
  <c r="I230" i="1"/>
  <c r="I232" i="1"/>
  <c r="I233" i="1"/>
  <c r="I234" i="1"/>
  <c r="I236" i="1"/>
  <c r="I237" i="1"/>
  <c r="I238" i="1"/>
  <c r="I239" i="1"/>
  <c r="I240" i="1"/>
  <c r="I241" i="1"/>
  <c r="I244" i="1"/>
  <c r="I245" i="1"/>
  <c r="I247" i="1"/>
  <c r="I249" i="1"/>
  <c r="I250" i="1"/>
  <c r="I251" i="1"/>
  <c r="I252" i="1"/>
  <c r="I254" i="1"/>
  <c r="I255" i="1"/>
  <c r="I257" i="1"/>
  <c r="I258" i="1"/>
  <c r="I259" i="1"/>
  <c r="I260" i="1"/>
  <c r="I261" i="1"/>
  <c r="I262" i="1"/>
  <c r="I263" i="1"/>
  <c r="I264" i="1"/>
  <c r="I265" i="1"/>
  <c r="I266" i="1"/>
  <c r="I267" i="1"/>
  <c r="I268" i="1"/>
  <c r="I269" i="1"/>
  <c r="I270" i="1"/>
  <c r="I271" i="1"/>
  <c r="I272" i="1"/>
  <c r="I273" i="1"/>
  <c r="I274"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E275" i="1"/>
  <c r="D276" i="1"/>
  <c r="D275" i="1" s="1"/>
  <c r="E276" i="1"/>
  <c r="F276" i="1"/>
  <c r="C276" i="1"/>
  <c r="C275" i="1" s="1"/>
  <c r="D256" i="1"/>
  <c r="E256" i="1"/>
  <c r="M256" i="1" s="1"/>
  <c r="F256" i="1"/>
  <c r="C256" i="1"/>
  <c r="F242" i="1"/>
  <c r="D253" i="1"/>
  <c r="E253" i="1"/>
  <c r="F253" i="1"/>
  <c r="C253" i="1"/>
  <c r="D248" i="1"/>
  <c r="E248" i="1"/>
  <c r="F248" i="1"/>
  <c r="C248" i="1"/>
  <c r="D243" i="1"/>
  <c r="D242" i="1" s="1"/>
  <c r="E243" i="1"/>
  <c r="E242" i="1" s="1"/>
  <c r="F243" i="1"/>
  <c r="C243" i="1"/>
  <c r="C242" i="1" s="1"/>
  <c r="D235" i="1"/>
  <c r="E235" i="1"/>
  <c r="F235" i="1"/>
  <c r="C235" i="1"/>
  <c r="D231" i="1"/>
  <c r="E231" i="1"/>
  <c r="F231" i="1"/>
  <c r="C231" i="1"/>
  <c r="D158" i="1"/>
  <c r="E158" i="1"/>
  <c r="F158" i="1"/>
  <c r="C158" i="1"/>
  <c r="D166" i="1"/>
  <c r="E166" i="1"/>
  <c r="F166" i="1"/>
  <c r="C166" i="1"/>
  <c r="D219" i="1"/>
  <c r="E219" i="1"/>
  <c r="F219" i="1"/>
  <c r="C219" i="1"/>
  <c r="D211" i="1"/>
  <c r="E211" i="1"/>
  <c r="F211" i="1"/>
  <c r="C211" i="1"/>
  <c r="D203" i="1"/>
  <c r="E203" i="1"/>
  <c r="F203" i="1"/>
  <c r="C203" i="1"/>
  <c r="D199" i="1"/>
  <c r="E199" i="1"/>
  <c r="F199" i="1"/>
  <c r="C199" i="1"/>
  <c r="D195" i="1"/>
  <c r="E195" i="1"/>
  <c r="F195" i="1"/>
  <c r="C195" i="1"/>
  <c r="D190" i="1"/>
  <c r="E190" i="1"/>
  <c r="F190" i="1"/>
  <c r="C190" i="1"/>
  <c r="D178" i="1"/>
  <c r="E178" i="1"/>
  <c r="F178" i="1"/>
  <c r="C178" i="1"/>
  <c r="D145" i="1"/>
  <c r="D140" i="1" s="1"/>
  <c r="E145" i="1"/>
  <c r="E140" i="1" s="1"/>
  <c r="F145" i="1"/>
  <c r="C145" i="1"/>
  <c r="I145" i="1" s="1"/>
  <c r="D133" i="1"/>
  <c r="D128" i="1" s="1"/>
  <c r="E133" i="1"/>
  <c r="N133" i="1" s="1"/>
  <c r="F133" i="1"/>
  <c r="C133" i="1"/>
  <c r="C128" i="1" s="1"/>
  <c r="D120" i="1"/>
  <c r="E120" i="1"/>
  <c r="F120" i="1"/>
  <c r="C120" i="1"/>
  <c r="D96" i="1"/>
  <c r="D95" i="1" s="1"/>
  <c r="E96" i="1"/>
  <c r="E95" i="1" s="1"/>
  <c r="F96" i="1"/>
  <c r="C96" i="1"/>
  <c r="C95" i="1" s="1"/>
  <c r="D78" i="1"/>
  <c r="D73" i="1" s="1"/>
  <c r="E78" i="1"/>
  <c r="E73" i="1" s="1"/>
  <c r="F78" i="1"/>
  <c r="J78" i="1" s="1"/>
  <c r="C78" i="1"/>
  <c r="C73" i="1" s="1"/>
  <c r="D49" i="1"/>
  <c r="E49" i="1"/>
  <c r="F49" i="1"/>
  <c r="C49" i="1"/>
  <c r="D8" i="1"/>
  <c r="D7" i="1" s="1"/>
  <c r="E8" i="1"/>
  <c r="E7" i="1" s="1"/>
  <c r="F8" i="1"/>
  <c r="C8" i="1"/>
  <c r="D35" i="1"/>
  <c r="E35" i="1"/>
  <c r="F35" i="1"/>
  <c r="C35" i="1"/>
  <c r="E157" i="1" l="1"/>
  <c r="E156" i="1" s="1"/>
  <c r="E94" i="1" s="1"/>
  <c r="E6" i="1" s="1"/>
  <c r="E5" i="1" s="1"/>
  <c r="C157" i="1"/>
  <c r="C156" i="1" s="1"/>
  <c r="D157" i="1"/>
  <c r="D156" i="1" s="1"/>
  <c r="D94" i="1" s="1"/>
  <c r="D6" i="1" s="1"/>
  <c r="D5" i="1" s="1"/>
  <c r="C7" i="1"/>
  <c r="E128" i="1"/>
  <c r="C140" i="1"/>
  <c r="C94" i="1" s="1"/>
  <c r="M243" i="1"/>
  <c r="L35" i="1"/>
  <c r="J35" i="1"/>
  <c r="N35" i="1"/>
  <c r="K35" i="1"/>
  <c r="I35" i="1"/>
  <c r="M35" i="1"/>
  <c r="L8" i="1"/>
  <c r="J8" i="1"/>
  <c r="N8" i="1"/>
  <c r="I8" i="1"/>
  <c r="K8" i="1"/>
  <c r="M8" i="1"/>
  <c r="M49" i="1"/>
  <c r="N49" i="1"/>
  <c r="J49" i="1"/>
  <c r="I49" i="1"/>
  <c r="K49" i="1"/>
  <c r="N78" i="1"/>
  <c r="M78" i="1"/>
  <c r="I78" i="1"/>
  <c r="L78" i="1"/>
  <c r="F73" i="1"/>
  <c r="L96" i="1"/>
  <c r="K96" i="1"/>
  <c r="J96" i="1"/>
  <c r="N96" i="1"/>
  <c r="M96" i="1"/>
  <c r="I96" i="1"/>
  <c r="F95" i="1"/>
  <c r="L120" i="1"/>
  <c r="K120" i="1"/>
  <c r="J120" i="1"/>
  <c r="N120" i="1"/>
  <c r="M120" i="1"/>
  <c r="I120" i="1"/>
  <c r="K133" i="1"/>
  <c r="J133" i="1"/>
  <c r="I133" i="1"/>
  <c r="F128" i="1"/>
  <c r="K145" i="1"/>
  <c r="L145" i="1"/>
  <c r="N145" i="1"/>
  <c r="J145" i="1"/>
  <c r="F140" i="1"/>
  <c r="N178" i="1"/>
  <c r="I178" i="1"/>
  <c r="L178" i="1"/>
  <c r="K178" i="1"/>
  <c r="M178" i="1"/>
  <c r="N190" i="1"/>
  <c r="L190" i="1"/>
  <c r="M190" i="1"/>
  <c r="L195" i="1"/>
  <c r="K195" i="1"/>
  <c r="J195" i="1"/>
  <c r="I195" i="1"/>
  <c r="N195" i="1"/>
  <c r="M195" i="1"/>
  <c r="L199" i="1"/>
  <c r="K199" i="1"/>
  <c r="J199" i="1"/>
  <c r="I199" i="1"/>
  <c r="N199" i="1"/>
  <c r="M199" i="1"/>
  <c r="L203" i="1"/>
  <c r="K203" i="1"/>
  <c r="J203" i="1"/>
  <c r="I203" i="1"/>
  <c r="N203" i="1"/>
  <c r="M203" i="1"/>
  <c r="L211" i="1"/>
  <c r="K211" i="1"/>
  <c r="J211" i="1"/>
  <c r="I211" i="1"/>
  <c r="N211" i="1"/>
  <c r="M211" i="1"/>
  <c r="L219" i="1"/>
  <c r="K219" i="1"/>
  <c r="J219" i="1"/>
  <c r="I219" i="1"/>
  <c r="N219" i="1"/>
  <c r="M219" i="1"/>
  <c r="N166" i="1"/>
  <c r="I166" i="1"/>
  <c r="L166" i="1"/>
  <c r="K166" i="1"/>
  <c r="M166" i="1"/>
  <c r="N158" i="1"/>
  <c r="I158" i="1"/>
  <c r="L158" i="1"/>
  <c r="K158" i="1"/>
  <c r="M158" i="1"/>
  <c r="F157" i="1"/>
  <c r="L231" i="1"/>
  <c r="K231" i="1"/>
  <c r="J231" i="1"/>
  <c r="I231" i="1"/>
  <c r="N231" i="1"/>
  <c r="M231" i="1"/>
  <c r="L235" i="1"/>
  <c r="J235" i="1"/>
  <c r="I235" i="1"/>
  <c r="N235" i="1"/>
  <c r="M235" i="1"/>
  <c r="L243" i="1"/>
  <c r="J243" i="1"/>
  <c r="I243" i="1"/>
  <c r="N243" i="1"/>
  <c r="M248" i="1"/>
  <c r="I248" i="1"/>
  <c r="L248" i="1"/>
  <c r="J248" i="1"/>
  <c r="M253" i="1"/>
  <c r="I253" i="1"/>
  <c r="N253" i="1"/>
  <c r="L253" i="1"/>
  <c r="J253" i="1"/>
  <c r="I256" i="1"/>
  <c r="L256" i="1"/>
  <c r="K256" i="1"/>
  <c r="J256" i="1"/>
  <c r="N256" i="1"/>
  <c r="I190" i="1"/>
  <c r="L49" i="1"/>
  <c r="M133" i="1"/>
  <c r="N248" i="1"/>
  <c r="N242" i="1"/>
  <c r="M242" i="1"/>
  <c r="J242" i="1"/>
  <c r="I242" i="1"/>
  <c r="L242" i="1"/>
  <c r="J190" i="1"/>
  <c r="J178" i="1"/>
  <c r="J166" i="1"/>
  <c r="J158" i="1"/>
  <c r="K78" i="1"/>
  <c r="L133" i="1"/>
  <c r="M145" i="1"/>
  <c r="I276" i="1"/>
  <c r="L276" i="1"/>
  <c r="J276" i="1"/>
  <c r="N276" i="1"/>
  <c r="K276" i="1"/>
  <c r="F275" i="1"/>
  <c r="M276" i="1"/>
  <c r="K140" i="1" l="1"/>
  <c r="M140" i="1"/>
  <c r="L140" i="1"/>
  <c r="J140" i="1"/>
  <c r="N140" i="1"/>
  <c r="I140" i="1"/>
  <c r="N73" i="1"/>
  <c r="M73" i="1"/>
  <c r="K73" i="1"/>
  <c r="J73" i="1"/>
  <c r="I73" i="1"/>
  <c r="L73" i="1"/>
  <c r="C6" i="1"/>
  <c r="C5" i="1" s="1"/>
  <c r="L128" i="1"/>
  <c r="K128" i="1"/>
  <c r="J128" i="1"/>
  <c r="N128" i="1"/>
  <c r="M128" i="1"/>
  <c r="I128" i="1"/>
  <c r="L95" i="1"/>
  <c r="K95" i="1"/>
  <c r="J95" i="1"/>
  <c r="N95" i="1"/>
  <c r="M95" i="1"/>
  <c r="I95" i="1"/>
  <c r="F7" i="1"/>
  <c r="L275" i="1"/>
  <c r="J275" i="1"/>
  <c r="N275" i="1"/>
  <c r="M275" i="1"/>
  <c r="I275" i="1"/>
  <c r="K275" i="1"/>
  <c r="K157" i="1"/>
  <c r="J157" i="1"/>
  <c r="M157" i="1"/>
  <c r="L157" i="1"/>
  <c r="I157" i="1"/>
  <c r="N157" i="1"/>
  <c r="F156" i="1"/>
  <c r="K156" i="1" l="1"/>
  <c r="M156" i="1"/>
  <c r="L156" i="1"/>
  <c r="J156" i="1"/>
  <c r="N156" i="1"/>
  <c r="I156" i="1"/>
  <c r="F94" i="1"/>
  <c r="F6" i="1" s="1"/>
  <c r="L7" i="1"/>
  <c r="J7" i="1"/>
  <c r="N7" i="1"/>
  <c r="K7" i="1"/>
  <c r="I7" i="1"/>
  <c r="M7" i="1"/>
  <c r="N6" i="1" l="1"/>
  <c r="K6" i="1"/>
  <c r="I6" i="1"/>
  <c r="H12" i="1"/>
  <c r="H16" i="1"/>
  <c r="H20" i="1"/>
  <c r="H24" i="1"/>
  <c r="H28" i="1"/>
  <c r="H32" i="1"/>
  <c r="H36" i="1"/>
  <c r="H40" i="1"/>
  <c r="H44" i="1"/>
  <c r="H48" i="1"/>
  <c r="H52" i="1"/>
  <c r="H56" i="1"/>
  <c r="H60" i="1"/>
  <c r="H64" i="1"/>
  <c r="H68" i="1"/>
  <c r="H72" i="1"/>
  <c r="H76" i="1"/>
  <c r="H80" i="1"/>
  <c r="H84" i="1"/>
  <c r="M6" i="1"/>
  <c r="H9" i="1"/>
  <c r="H13" i="1"/>
  <c r="H17" i="1"/>
  <c r="H21" i="1"/>
  <c r="H25" i="1"/>
  <c r="H29" i="1"/>
  <c r="H33" i="1"/>
  <c r="H37" i="1"/>
  <c r="H41" i="1"/>
  <c r="H45" i="1"/>
  <c r="H53" i="1"/>
  <c r="H57" i="1"/>
  <c r="H61" i="1"/>
  <c r="H65" i="1"/>
  <c r="J6" i="1"/>
  <c r="H11" i="1"/>
  <c r="H19" i="1"/>
  <c r="H27" i="1"/>
  <c r="H43" i="1"/>
  <c r="H51" i="1"/>
  <c r="H59" i="1"/>
  <c r="H67" i="1"/>
  <c r="H83" i="1"/>
  <c r="H88" i="1"/>
  <c r="H92" i="1"/>
  <c r="H100" i="1"/>
  <c r="H104" i="1"/>
  <c r="H108" i="1"/>
  <c r="H112" i="1"/>
  <c r="H116" i="1"/>
  <c r="H124" i="1"/>
  <c r="H132" i="1"/>
  <c r="H136" i="1"/>
  <c r="H144" i="1"/>
  <c r="H148" i="1"/>
  <c r="H152" i="1"/>
  <c r="H160" i="1"/>
  <c r="H164" i="1"/>
  <c r="H168" i="1"/>
  <c r="H172" i="1"/>
  <c r="H176" i="1"/>
  <c r="H180" i="1"/>
  <c r="H184" i="1"/>
  <c r="H188" i="1"/>
  <c r="H192" i="1"/>
  <c r="H196" i="1"/>
  <c r="H200" i="1"/>
  <c r="H204" i="1"/>
  <c r="H208" i="1"/>
  <c r="H212" i="1"/>
  <c r="H216" i="1"/>
  <c r="H220" i="1"/>
  <c r="H224" i="1"/>
  <c r="H228" i="1"/>
  <c r="H232" i="1"/>
  <c r="H236" i="1"/>
  <c r="H240" i="1"/>
  <c r="H244" i="1"/>
  <c r="H252" i="1"/>
  <c r="H260" i="1"/>
  <c r="H264" i="1"/>
  <c r="H268" i="1"/>
  <c r="H272" i="1"/>
  <c r="H280" i="1"/>
  <c r="H284" i="1"/>
  <c r="H288" i="1"/>
  <c r="H292" i="1"/>
  <c r="H296" i="1"/>
  <c r="H300" i="1"/>
  <c r="H10" i="1"/>
  <c r="H22" i="1"/>
  <c r="H31" i="1"/>
  <c r="H42" i="1"/>
  <c r="H54" i="1"/>
  <c r="H63" i="1"/>
  <c r="H71" i="1"/>
  <c r="H79" i="1"/>
  <c r="H86" i="1"/>
  <c r="H91" i="1"/>
  <c r="H97" i="1"/>
  <c r="H102" i="1"/>
  <c r="H107" i="1"/>
  <c r="H113" i="1"/>
  <c r="H118" i="1"/>
  <c r="H123" i="1"/>
  <c r="H129" i="1"/>
  <c r="H134" i="1"/>
  <c r="H139" i="1"/>
  <c r="H150" i="1"/>
  <c r="H155" i="1"/>
  <c r="H161" i="1"/>
  <c r="H171" i="1"/>
  <c r="H177" i="1"/>
  <c r="H182" i="1"/>
  <c r="H187" i="1"/>
  <c r="H193" i="1"/>
  <c r="H198" i="1"/>
  <c r="H209" i="1"/>
  <c r="H214" i="1"/>
  <c r="H225" i="1"/>
  <c r="H230" i="1"/>
  <c r="H241" i="1"/>
  <c r="H246" i="1"/>
  <c r="H251" i="1"/>
  <c r="H257" i="1"/>
  <c r="H262" i="1"/>
  <c r="H267" i="1"/>
  <c r="H273" i="1"/>
  <c r="H278" i="1"/>
  <c r="H283" i="1"/>
  <c r="H289" i="1"/>
  <c r="H294" i="1"/>
  <c r="H299" i="1"/>
  <c r="H304" i="1"/>
  <c r="H308" i="1"/>
  <c r="H312" i="1"/>
  <c r="H316" i="1"/>
  <c r="H320" i="1"/>
  <c r="H324" i="1"/>
  <c r="H328" i="1"/>
  <c r="H332" i="1"/>
  <c r="H336" i="1"/>
  <c r="H340" i="1"/>
  <c r="H344" i="1"/>
  <c r="H348" i="1"/>
  <c r="H15" i="1"/>
  <c r="H26" i="1"/>
  <c r="H38" i="1"/>
  <c r="H47" i="1"/>
  <c r="H58" i="1"/>
  <c r="H69" i="1"/>
  <c r="H75" i="1"/>
  <c r="H82" i="1"/>
  <c r="H89" i="1"/>
  <c r="H99" i="1"/>
  <c r="H105" i="1"/>
  <c r="H110" i="1"/>
  <c r="H115" i="1"/>
  <c r="H121" i="1"/>
  <c r="H126" i="1"/>
  <c r="H131" i="1"/>
  <c r="H137" i="1"/>
  <c r="H142" i="1"/>
  <c r="H147" i="1"/>
  <c r="H153" i="1"/>
  <c r="H163" i="1"/>
  <c r="H169" i="1"/>
  <c r="H174" i="1"/>
  <c r="H179" i="1"/>
  <c r="H185" i="1"/>
  <c r="H201" i="1"/>
  <c r="H206" i="1"/>
  <c r="H217" i="1"/>
  <c r="H222" i="1"/>
  <c r="H227" i="1"/>
  <c r="H233" i="1"/>
  <c r="H238" i="1"/>
  <c r="H249" i="1"/>
  <c r="H254" i="1"/>
  <c r="H259" i="1"/>
  <c r="H265" i="1"/>
  <c r="H270" i="1"/>
  <c r="H281" i="1"/>
  <c r="H286" i="1"/>
  <c r="H291" i="1"/>
  <c r="H297" i="1"/>
  <c r="H302" i="1"/>
  <c r="H310" i="1"/>
  <c r="H314" i="1"/>
  <c r="H318" i="1"/>
  <c r="H322" i="1"/>
  <c r="H326" i="1"/>
  <c r="H330" i="1"/>
  <c r="H334" i="1"/>
  <c r="H342" i="1"/>
  <c r="H346" i="1"/>
  <c r="H350" i="1"/>
  <c r="H14" i="1"/>
  <c r="H34" i="1"/>
  <c r="H55" i="1"/>
  <c r="H74" i="1"/>
  <c r="H87" i="1"/>
  <c r="H98" i="1"/>
  <c r="H109" i="1"/>
  <c r="H119" i="1"/>
  <c r="H130" i="1"/>
  <c r="H141" i="1"/>
  <c r="H151" i="1"/>
  <c r="H162" i="1"/>
  <c r="H173" i="1"/>
  <c r="H183" i="1"/>
  <c r="H194" i="1"/>
  <c r="H205" i="1"/>
  <c r="H215" i="1"/>
  <c r="H226" i="1"/>
  <c r="H237" i="1"/>
  <c r="H247" i="1"/>
  <c r="H258" i="1"/>
  <c r="H269" i="1"/>
  <c r="H279" i="1"/>
  <c r="H290" i="1"/>
  <c r="H301" i="1"/>
  <c r="H309" i="1"/>
  <c r="H317" i="1"/>
  <c r="H333" i="1"/>
  <c r="H341" i="1"/>
  <c r="H349" i="1"/>
  <c r="F5" i="1"/>
  <c r="G6" i="1" s="1"/>
  <c r="H39" i="1"/>
  <c r="H77" i="1"/>
  <c r="H101" i="1"/>
  <c r="H122" i="1"/>
  <c r="H143" i="1"/>
  <c r="H165" i="1"/>
  <c r="H186" i="1"/>
  <c r="H207" i="1"/>
  <c r="H229" i="1"/>
  <c r="H250" i="1"/>
  <c r="H271" i="1"/>
  <c r="H293" i="1"/>
  <c r="H311" i="1"/>
  <c r="H327" i="1"/>
  <c r="H343" i="1"/>
  <c r="L6" i="1"/>
  <c r="H23" i="1"/>
  <c r="H46" i="1"/>
  <c r="H66" i="1"/>
  <c r="H81" i="1"/>
  <c r="H93" i="1"/>
  <c r="H103" i="1"/>
  <c r="H114" i="1"/>
  <c r="H125" i="1"/>
  <c r="H135" i="1"/>
  <c r="H146" i="1"/>
  <c r="H167" i="1"/>
  <c r="H189" i="1"/>
  <c r="H210" i="1"/>
  <c r="H221" i="1"/>
  <c r="H263" i="1"/>
  <c r="H274" i="1"/>
  <c r="H285" i="1"/>
  <c r="H295" i="1"/>
  <c r="H305" i="1"/>
  <c r="H313" i="1"/>
  <c r="H321" i="1"/>
  <c r="H329" i="1"/>
  <c r="H337" i="1"/>
  <c r="H30" i="1"/>
  <c r="H50" i="1"/>
  <c r="H70" i="1"/>
  <c r="H85" i="1"/>
  <c r="H106" i="1"/>
  <c r="H117" i="1"/>
  <c r="H127" i="1"/>
  <c r="H138" i="1"/>
  <c r="H149" i="1"/>
  <c r="H159" i="1"/>
  <c r="H170" i="1"/>
  <c r="H181" i="1"/>
  <c r="H191" i="1"/>
  <c r="H202" i="1"/>
  <c r="H213" i="1"/>
  <c r="H223" i="1"/>
  <c r="H234" i="1"/>
  <c r="H245" i="1"/>
  <c r="H255" i="1"/>
  <c r="H266" i="1"/>
  <c r="H298" i="1"/>
  <c r="H307" i="1"/>
  <c r="H315" i="1"/>
  <c r="H323" i="1"/>
  <c r="H331" i="1"/>
  <c r="H347" i="1"/>
  <c r="H18" i="1"/>
  <c r="H62" i="1"/>
  <c r="H90" i="1"/>
  <c r="H111" i="1"/>
  <c r="H133" i="1"/>
  <c r="H154" i="1"/>
  <c r="H175" i="1"/>
  <c r="H197" i="1"/>
  <c r="H218" i="1"/>
  <c r="H239" i="1"/>
  <c r="H261" i="1"/>
  <c r="H282" i="1"/>
  <c r="H303" i="1"/>
  <c r="H319" i="1"/>
  <c r="H335" i="1"/>
  <c r="H6" i="1"/>
  <c r="H35" i="1"/>
  <c r="H158" i="1"/>
  <c r="H96" i="1"/>
  <c r="H203" i="1"/>
  <c r="H211" i="1"/>
  <c r="H178" i="1"/>
  <c r="H49" i="1"/>
  <c r="H120" i="1"/>
  <c r="H145" i="1"/>
  <c r="H190" i="1"/>
  <c r="H243" i="1"/>
  <c r="H256" i="1"/>
  <c r="H253" i="1"/>
  <c r="H242" i="1"/>
  <c r="H78" i="1"/>
  <c r="H219" i="1"/>
  <c r="H248" i="1"/>
  <c r="H231" i="1"/>
  <c r="H235" i="1"/>
  <c r="H199" i="1"/>
  <c r="H8" i="1"/>
  <c r="H195" i="1"/>
  <c r="H166" i="1"/>
  <c r="H140" i="1"/>
  <c r="H157" i="1"/>
  <c r="H128" i="1"/>
  <c r="H95" i="1"/>
  <c r="H73" i="1"/>
  <c r="H156" i="1"/>
  <c r="H7" i="1"/>
  <c r="N94" i="1"/>
  <c r="M94" i="1"/>
  <c r="I94" i="1"/>
  <c r="L94" i="1"/>
  <c r="H94" i="1"/>
  <c r="K94" i="1"/>
  <c r="J94" i="1"/>
  <c r="G94" i="1" l="1"/>
  <c r="N5" i="1"/>
  <c r="M5" i="1"/>
  <c r="L5" i="1"/>
  <c r="J5" i="1"/>
  <c r="G10" i="1"/>
  <c r="G14" i="1"/>
  <c r="G18" i="1"/>
  <c r="G22" i="1"/>
  <c r="G26" i="1"/>
  <c r="G30" i="1"/>
  <c r="G34" i="1"/>
  <c r="G38" i="1"/>
  <c r="G42" i="1"/>
  <c r="G46" i="1"/>
  <c r="G50" i="1"/>
  <c r="G54" i="1"/>
  <c r="G58" i="1"/>
  <c r="G62" i="1"/>
  <c r="G66" i="1"/>
  <c r="G70" i="1"/>
  <c r="G74" i="1"/>
  <c r="G82" i="1"/>
  <c r="G86" i="1"/>
  <c r="G90" i="1"/>
  <c r="K5" i="1"/>
  <c r="I5" i="1"/>
  <c r="G12" i="1"/>
  <c r="G16" i="1"/>
  <c r="G20" i="1"/>
  <c r="G24" i="1"/>
  <c r="G28" i="1"/>
  <c r="G32" i="1"/>
  <c r="G36" i="1"/>
  <c r="G40" i="1"/>
  <c r="G44" i="1"/>
  <c r="G48" i="1"/>
  <c r="G52" i="1"/>
  <c r="G56" i="1"/>
  <c r="G60" i="1"/>
  <c r="G64" i="1"/>
  <c r="G68" i="1"/>
  <c r="G72" i="1"/>
  <c r="G76" i="1"/>
  <c r="G80" i="1"/>
  <c r="G84" i="1"/>
  <c r="G88" i="1"/>
  <c r="G92" i="1"/>
  <c r="G100" i="1"/>
  <c r="G104" i="1"/>
  <c r="G108" i="1"/>
  <c r="G112" i="1"/>
  <c r="G116" i="1"/>
  <c r="G124" i="1"/>
  <c r="G132" i="1"/>
  <c r="G136" i="1"/>
  <c r="G144" i="1"/>
  <c r="G148" i="1"/>
  <c r="G152" i="1"/>
  <c r="G160" i="1"/>
  <c r="G164" i="1"/>
  <c r="G168" i="1"/>
  <c r="G172" i="1"/>
  <c r="G176" i="1"/>
  <c r="G180" i="1"/>
  <c r="G184" i="1"/>
  <c r="G188" i="1"/>
  <c r="G192" i="1"/>
  <c r="G196" i="1"/>
  <c r="G200" i="1"/>
  <c r="G204" i="1"/>
  <c r="G208" i="1"/>
  <c r="G212" i="1"/>
  <c r="G216" i="1"/>
  <c r="G220" i="1"/>
  <c r="G224" i="1"/>
  <c r="G228" i="1"/>
  <c r="G232" i="1"/>
  <c r="G236" i="1"/>
  <c r="G240" i="1"/>
  <c r="G244" i="1"/>
  <c r="G252" i="1"/>
  <c r="G260" i="1"/>
  <c r="G264" i="1"/>
  <c r="G268" i="1"/>
  <c r="G272" i="1"/>
  <c r="G280" i="1"/>
  <c r="G284" i="1"/>
  <c r="G288" i="1"/>
  <c r="G292" i="1"/>
  <c r="G296" i="1"/>
  <c r="G300" i="1"/>
  <c r="G304" i="1"/>
  <c r="G308" i="1"/>
  <c r="G312" i="1"/>
  <c r="G316" i="1"/>
  <c r="G320" i="1"/>
  <c r="G324" i="1"/>
  <c r="G328" i="1"/>
  <c r="G332" i="1"/>
  <c r="G336" i="1"/>
  <c r="G340" i="1"/>
  <c r="G344" i="1"/>
  <c r="G11" i="1"/>
  <c r="G19" i="1"/>
  <c r="G27" i="1"/>
  <c r="G35" i="1"/>
  <c r="G43" i="1"/>
  <c r="G51" i="1"/>
  <c r="G59" i="1"/>
  <c r="G67" i="1"/>
  <c r="G75" i="1"/>
  <c r="G83" i="1"/>
  <c r="G91" i="1"/>
  <c r="G97" i="1"/>
  <c r="G102" i="1"/>
  <c r="G107" i="1"/>
  <c r="G113" i="1"/>
  <c r="G118" i="1"/>
  <c r="G123" i="1"/>
  <c r="G129" i="1"/>
  <c r="G134" i="1"/>
  <c r="G139" i="1"/>
  <c r="G145" i="1"/>
  <c r="G150" i="1"/>
  <c r="G155" i="1"/>
  <c r="G161" i="1"/>
  <c r="G166" i="1"/>
  <c r="G171" i="1"/>
  <c r="G177" i="1"/>
  <c r="G182" i="1"/>
  <c r="G187" i="1"/>
  <c r="G193" i="1"/>
  <c r="G198" i="1"/>
  <c r="G203" i="1"/>
  <c r="G209" i="1"/>
  <c r="G214" i="1"/>
  <c r="G219" i="1"/>
  <c r="G225" i="1"/>
  <c r="G230" i="1"/>
  <c r="G235" i="1"/>
  <c r="G241" i="1"/>
  <c r="G246" i="1"/>
  <c r="G251" i="1"/>
  <c r="G257" i="1"/>
  <c r="G262" i="1"/>
  <c r="G267" i="1"/>
  <c r="G273" i="1"/>
  <c r="G278" i="1"/>
  <c r="G283" i="1"/>
  <c r="G289" i="1"/>
  <c r="G294" i="1"/>
  <c r="G299" i="1"/>
  <c r="G305" i="1"/>
  <c r="G310" i="1"/>
  <c r="G315" i="1"/>
  <c r="G321" i="1"/>
  <c r="G326" i="1"/>
  <c r="G331" i="1"/>
  <c r="G337" i="1"/>
  <c r="G342" i="1"/>
  <c r="G13" i="1"/>
  <c r="G29" i="1"/>
  <c r="G45" i="1"/>
  <c r="G61" i="1"/>
  <c r="G77" i="1"/>
  <c r="G93" i="1"/>
  <c r="G103" i="1"/>
  <c r="G114" i="1"/>
  <c r="G125" i="1"/>
  <c r="G135" i="1"/>
  <c r="G146" i="1"/>
  <c r="G167" i="1"/>
  <c r="G178" i="1"/>
  <c r="G189" i="1"/>
  <c r="G205" i="1"/>
  <c r="G210" i="1"/>
  <c r="G221" i="1"/>
  <c r="G231" i="1"/>
  <c r="G253" i="1"/>
  <c r="G269" i="1"/>
  <c r="G279" i="1"/>
  <c r="G290" i="1"/>
  <c r="G301" i="1"/>
  <c r="G311" i="1"/>
  <c r="G322" i="1"/>
  <c r="G333" i="1"/>
  <c r="G343" i="1"/>
  <c r="G15" i="1"/>
  <c r="G23" i="1"/>
  <c r="G31" i="1"/>
  <c r="G39" i="1"/>
  <c r="G47" i="1"/>
  <c r="G55" i="1"/>
  <c r="G63" i="1"/>
  <c r="G71" i="1"/>
  <c r="G79" i="1"/>
  <c r="G87" i="1"/>
  <c r="G99" i="1"/>
  <c r="G105" i="1"/>
  <c r="G110" i="1"/>
  <c r="G115" i="1"/>
  <c r="G121" i="1"/>
  <c r="G126" i="1"/>
  <c r="G131" i="1"/>
  <c r="G137" i="1"/>
  <c r="G142" i="1"/>
  <c r="G147" i="1"/>
  <c r="G153" i="1"/>
  <c r="G163" i="1"/>
  <c r="G169" i="1"/>
  <c r="G174" i="1"/>
  <c r="G179" i="1"/>
  <c r="G185" i="1"/>
  <c r="G201" i="1"/>
  <c r="G206" i="1"/>
  <c r="G217" i="1"/>
  <c r="G222" i="1"/>
  <c r="G227" i="1"/>
  <c r="G233" i="1"/>
  <c r="G238" i="1"/>
  <c r="G249" i="1"/>
  <c r="G254" i="1"/>
  <c r="G259" i="1"/>
  <c r="G265" i="1"/>
  <c r="G270" i="1"/>
  <c r="G281" i="1"/>
  <c r="G286" i="1"/>
  <c r="G291" i="1"/>
  <c r="G297" i="1"/>
  <c r="G302" i="1"/>
  <c r="G307" i="1"/>
  <c r="G313" i="1"/>
  <c r="G318" i="1"/>
  <c r="G323" i="1"/>
  <c r="G329" i="1"/>
  <c r="G334" i="1"/>
  <c r="G339" i="1"/>
  <c r="G345" i="1"/>
  <c r="G9" i="1"/>
  <c r="G17" i="1"/>
  <c r="G25" i="1"/>
  <c r="G33" i="1"/>
  <c r="G41" i="1"/>
  <c r="G49" i="1"/>
  <c r="G57" i="1"/>
  <c r="G65" i="1"/>
  <c r="G81" i="1"/>
  <c r="G89" i="1"/>
  <c r="G101" i="1"/>
  <c r="G106" i="1"/>
  <c r="G111" i="1"/>
  <c r="G117" i="1"/>
  <c r="G122" i="1"/>
  <c r="G127" i="1"/>
  <c r="G133" i="1"/>
  <c r="G138" i="1"/>
  <c r="G143" i="1"/>
  <c r="G149" i="1"/>
  <c r="G154" i="1"/>
  <c r="G159" i="1"/>
  <c r="G165" i="1"/>
  <c r="G170" i="1"/>
  <c r="G175" i="1"/>
  <c r="G181" i="1"/>
  <c r="G186" i="1"/>
  <c r="G191" i="1"/>
  <c r="G197" i="1"/>
  <c r="G202" i="1"/>
  <c r="G207" i="1"/>
  <c r="G213" i="1"/>
  <c r="G218" i="1"/>
  <c r="G223" i="1"/>
  <c r="G229" i="1"/>
  <c r="G234" i="1"/>
  <c r="G239" i="1"/>
  <c r="G245" i="1"/>
  <c r="G250" i="1"/>
  <c r="G255" i="1"/>
  <c r="G261" i="1"/>
  <c r="G266" i="1"/>
  <c r="G271" i="1"/>
  <c r="G277" i="1"/>
  <c r="G282" i="1"/>
  <c r="G287" i="1"/>
  <c r="G293" i="1"/>
  <c r="G298" i="1"/>
  <c r="G303" i="1"/>
  <c r="G309" i="1"/>
  <c r="G314" i="1"/>
  <c r="G319" i="1"/>
  <c r="G325" i="1"/>
  <c r="G330" i="1"/>
  <c r="G335" i="1"/>
  <c r="G341" i="1"/>
  <c r="G5" i="1"/>
  <c r="G21" i="1"/>
  <c r="G37" i="1"/>
  <c r="G53" i="1"/>
  <c r="G69" i="1"/>
  <c r="G85" i="1"/>
  <c r="G98" i="1"/>
  <c r="G109" i="1"/>
  <c r="G119" i="1"/>
  <c r="G130" i="1"/>
  <c r="G141" i="1"/>
  <c r="G151" i="1"/>
  <c r="G162" i="1"/>
  <c r="G173" i="1"/>
  <c r="G183" i="1"/>
  <c r="G194" i="1"/>
  <c r="G199" i="1"/>
  <c r="G215" i="1"/>
  <c r="G226" i="1"/>
  <c r="G237" i="1"/>
  <c r="G247" i="1"/>
  <c r="G258" i="1"/>
  <c r="G263" i="1"/>
  <c r="G274" i="1"/>
  <c r="G285" i="1"/>
  <c r="G295" i="1"/>
  <c r="G306" i="1"/>
  <c r="G317" i="1"/>
  <c r="G327" i="1"/>
  <c r="G338" i="1"/>
  <c r="G8" i="1"/>
  <c r="G78" i="1"/>
  <c r="G256" i="1"/>
  <c r="G243" i="1"/>
  <c r="G96" i="1"/>
  <c r="G211" i="1"/>
  <c r="G276" i="1"/>
  <c r="G120" i="1"/>
  <c r="G195" i="1"/>
  <c r="G242" i="1"/>
  <c r="G248" i="1"/>
  <c r="G190" i="1"/>
  <c r="G158" i="1"/>
  <c r="G275" i="1"/>
  <c r="G140" i="1"/>
  <c r="G73" i="1"/>
  <c r="G128" i="1"/>
  <c r="G95" i="1"/>
  <c r="G157" i="1"/>
  <c r="G7" i="1"/>
  <c r="G156" i="1"/>
</calcChain>
</file>

<file path=xl/sharedStrings.xml><?xml version="1.0" encoding="utf-8"?>
<sst xmlns="http://schemas.openxmlformats.org/spreadsheetml/2006/main" count="718" uniqueCount="486">
  <si>
    <t>КВД</t>
  </si>
  <si>
    <t>Наименование КВД</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</si>
  <si>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</si>
  <si>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</si>
  <si>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</si>
  <si>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</si>
  <si>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</si>
  <si>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</si>
  <si>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</si>
  <si>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</si>
  <si>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</si>
  <si>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</si>
  <si>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</si>
  <si>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</si>
  <si>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</si>
  <si>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</si>
  <si>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</si>
  <si>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</si>
  <si>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</si>
  <si>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</si>
  <si>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</si>
  <si>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</si>
  <si>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</si>
  <si>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</si>
  <si>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</si>
  <si>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</si>
  <si>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</si>
  <si>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</si>
  <si>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</si>
  <si>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</si>
  <si>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</si>
  <si>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</si>
  <si>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</si>
  <si>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</si>
  <si>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</si>
  <si>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</si>
  <si>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</si>
  <si>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</si>
  <si>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</si>
  <si>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</si>
  <si>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</si>
  <si>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</si>
  <si>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</si>
  <si>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</si>
  <si>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</si>
  <si>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</si>
  <si>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</si>
  <si>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</si>
  <si>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</si>
  <si>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</si>
  <si>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</si>
  <si>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</si>
  <si>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</si>
  <si>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</si>
  <si>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</si>
  <si>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</si>
  <si>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</si>
  <si>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</si>
  <si>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</si>
  <si>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</si>
  <si>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</si>
  <si>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</si>
  <si>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</si>
  <si>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</si>
  <si>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</si>
  <si>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</si>
  <si>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</si>
  <si>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</si>
  <si>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</si>
  <si>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</si>
  <si>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</si>
  <si>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</si>
  <si>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</si>
  <si>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</si>
  <si>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</si>
  <si>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</si>
  <si>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</si>
  <si>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1 05 02 000 02 0000 110</t>
  </si>
  <si>
    <t>Единый налог на вмененный доход для отдельных видов деятельности</t>
  </si>
  <si>
    <t>1 05 02 010 02 0000 110</t>
  </si>
  <si>
    <t>1 05 02 010 02 1000 110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</si>
  <si>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</si>
  <si>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</si>
  <si>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</si>
  <si>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</si>
  <si>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</si>
  <si>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</si>
  <si>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</si>
  <si>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</si>
  <si>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</si>
  <si>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</si>
  <si>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</si>
  <si>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</si>
  <si>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</si>
  <si>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</si>
  <si>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</si>
  <si>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</si>
  <si>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</si>
  <si>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</si>
  <si>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</si>
  <si>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</si>
  <si>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</si>
  <si>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</si>
  <si>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</si>
  <si>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</si>
  <si>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</si>
  <si>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</si>
  <si>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</si>
  <si>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</si>
  <si>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</si>
  <si>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</si>
  <si>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</si>
  <si>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</si>
  <si>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</si>
  <si>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</si>
  <si>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</si>
  <si>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</si>
  <si>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</si>
  <si>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</si>
  <si>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</si>
  <si>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</si>
  <si>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</si>
  <si>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</si>
  <si>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</si>
  <si>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</si>
  <si>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</si>
  <si>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</si>
  <si>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</si>
  <si>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</si>
  <si>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</si>
  <si>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</si>
  <si>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</si>
  <si>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</si>
  <si>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</si>
  <si>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</si>
  <si>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</si>
  <si>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</si>
  <si>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</si>
  <si>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</si>
  <si>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</si>
  <si>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</si>
  <si>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</si>
  <si>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</si>
  <si>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</si>
  <si>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</si>
  <si>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</si>
  <si>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</si>
  <si>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</si>
  <si>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</si>
  <si>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</si>
  <si>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</si>
  <si>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</si>
  <si>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</si>
  <si>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</si>
  <si>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</si>
  <si>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</si>
  <si>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</si>
  <si>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</si>
  <si>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</si>
  <si>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</si>
  <si>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</si>
  <si>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</si>
  <si>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</si>
  <si>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</si>
  <si>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</si>
  <si>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</si>
  <si>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</si>
  <si>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</si>
  <si>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</si>
  <si>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</si>
  <si>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</si>
  <si>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</si>
  <si>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</si>
  <si>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</si>
  <si>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</si>
  <si>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</si>
  <si>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</si>
  <si>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</si>
  <si>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</si>
  <si>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</si>
  <si>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</si>
  <si>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</si>
  <si>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</si>
  <si>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</si>
  <si>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</si>
  <si>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</si>
  <si>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</si>
  <si>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</si>
  <si>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</si>
  <si>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</si>
  <si>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</si>
  <si>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</si>
  <si>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</si>
  <si>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</si>
  <si>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</si>
  <si>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</si>
  <si>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</si>
  <si>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</si>
  <si>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</si>
  <si>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</si>
  <si>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</si>
  <si>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</si>
  <si>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</si>
  <si>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</si>
  <si>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</si>
  <si>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</si>
  <si>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</si>
  <si>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</si>
  <si>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</si>
  <si>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</si>
  <si>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</si>
  <si>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</si>
  <si>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</si>
  <si>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</si>
  <si>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</si>
  <si>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</si>
  <si>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</si>
  <si>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</si>
  <si>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</si>
  <si>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</si>
  <si>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</si>
  <si>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</si>
  <si>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</si>
  <si>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</si>
  <si>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</si>
  <si>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</si>
  <si>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</si>
  <si>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</si>
  <si>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</si>
  <si>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</si>
  <si>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</si>
  <si>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</si>
  <si>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</si>
  <si>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</si>
  <si>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</si>
  <si>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</si>
  <si>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</si>
  <si>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</si>
  <si>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</si>
  <si>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</si>
  <si>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</si>
  <si>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</si>
  <si>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</si>
  <si>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</si>
  <si>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</si>
  <si>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</si>
  <si>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</si>
  <si>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</si>
  <si>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</si>
  <si>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</si>
  <si>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</si>
  <si>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</si>
  <si>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</si>
  <si>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</si>
  <si>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</si>
  <si>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</si>
  <si>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</si>
  <si>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</si>
  <si>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1 16 01 083 01 0281 140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</si>
  <si>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</si>
  <si>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</si>
  <si>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</si>
  <si>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</si>
  <si>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</si>
  <si>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</si>
  <si>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</si>
  <si>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</si>
  <si>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</si>
  <si>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</si>
  <si>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</si>
  <si>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</si>
  <si>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</si>
  <si>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</si>
  <si>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</si>
  <si>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</si>
  <si>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</si>
  <si>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</si>
  <si>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</si>
  <si>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</si>
  <si>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</si>
  <si>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</si>
  <si>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</si>
  <si>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</si>
  <si>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</si>
  <si>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</si>
  <si>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</si>
  <si>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</si>
  <si>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</si>
  <si>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</si>
  <si>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</si>
  <si>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</si>
  <si>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</si>
  <si>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1 16 01 203 01 0007 140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</si>
  <si>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</si>
  <si>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</si>
  <si>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</si>
  <si>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</si>
  <si>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</si>
  <si>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</si>
  <si>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</si>
  <si>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</si>
  <si>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</si>
  <si>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</si>
  <si>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</si>
  <si>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</si>
  <si>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</si>
  <si>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</si>
  <si>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</si>
  <si>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</si>
  <si>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</si>
  <si>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</si>
  <si>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</si>
  <si>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</si>
  <si>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</si>
  <si>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</si>
  <si>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</si>
  <si>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</si>
  <si>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</si>
  <si>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</si>
  <si>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1 16 10 031 14 0000 140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</si>
  <si>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</si>
  <si>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1 16 10 032 14 0000 140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</si>
  <si>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</si>
  <si>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</si>
  <si>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</si>
  <si>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</si>
  <si>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</si>
  <si>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1 16 10 123 01 0141 140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</si>
  <si>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</si>
  <si>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</si>
  <si>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</si>
  <si>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</si>
  <si>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</si>
  <si>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</si>
  <si>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</si>
  <si>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</si>
  <si>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</si>
  <si>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</si>
  <si>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</si>
  <si>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</si>
  <si>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</si>
  <si>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</si>
  <si>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</si>
  <si>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</si>
  <si>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</si>
  <si>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</si>
  <si>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</si>
  <si>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</si>
  <si>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(Установка памятного знака "Пограничникам всех поколений" в с. Уинское)</t>
  </si>
  <si>
    <t>1 17 15 020 14 0002 150</t>
  </si>
  <si>
    <t>Инициативные платежи, зачисляемые в бюджеты муниципальных округов (Текущий ремонт и оснащение актового зала МБОУ "Аспинская СОШ")</t>
  </si>
  <si>
    <t>1 17 15 020 14 0003 150</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</si>
  <si>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</si>
  <si>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1 17 15 020 14 0004 150</t>
  </si>
  <si>
    <t>Инициативные платежи, зачисляемые в бюджеты муниципальных округов (Ремонт ограждения кладбища в селе Барсаи)</t>
  </si>
  <si>
    <t>1 17 15 020 14 0005 150</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</si>
  <si>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</si>
  <si>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</si>
  <si>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</si>
  <si>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</si>
  <si>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</si>
  <si>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</si>
  <si>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</si>
  <si>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</si>
  <si>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</si>
  <si>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</si>
  <si>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</si>
  <si>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2 02 16 549 00 0000 150</t>
  </si>
  <si>
    <t>Дотации (гранты) бюджетам за достижение показателей деятельности органов местного самоуправления</t>
  </si>
  <si>
    <t>2 02 16 549 14 0000 150</t>
  </si>
  <si>
    <t>Дотации (гранты) бюджетам муниципальных округов за достижение показателей деятельности органов местного самоуправления</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</si>
  <si>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</si>
  <si>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</si>
  <si>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</si>
  <si>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</si>
  <si>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</si>
  <si>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</si>
  <si>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</si>
  <si>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</si>
  <si>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</si>
  <si>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</si>
  <si>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</si>
  <si>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</si>
  <si>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</si>
  <si>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</si>
  <si>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</si>
  <si>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</si>
  <si>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</si>
  <si>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</si>
  <si>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2 02 25 576 00 0000 150</t>
  </si>
  <si>
    <t>Субсидии бюджетам на обеспечение комплексного развития сельских территорий</t>
  </si>
  <si>
    <t>2 02 25 576 14 0000 150</t>
  </si>
  <si>
    <t>Субсидии бюджетам муниципальных округов на обеспечение комплексного развития сельских территорий</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</si>
  <si>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</si>
  <si>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</si>
  <si>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</si>
  <si>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</si>
  <si>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</si>
  <si>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</si>
  <si>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</si>
  <si>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</si>
  <si>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</si>
  <si>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</si>
  <si>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</si>
  <si>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</si>
  <si>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</si>
  <si>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</si>
  <si>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</si>
  <si>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</si>
  <si>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</si>
  <si>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</si>
  <si>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</si>
  <si>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</si>
  <si>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</si>
  <si>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</si>
  <si>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</si>
  <si>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</si>
  <si>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</si>
  <si>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</si>
  <si>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</si>
  <si>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</si>
  <si>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</si>
  <si>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</si>
  <si>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</si>
  <si>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</si>
  <si>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</si>
  <si>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</si>
  <si>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</si>
  <si>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</si>
  <si>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</si>
  <si>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</si>
  <si>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</si>
  <si>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</si>
  <si>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</si>
  <si>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</si>
  <si>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</si>
  <si>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</si>
  <si>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</si>
  <si>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</si>
  <si>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</si>
  <si>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</si>
  <si>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</si>
  <si>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</si>
  <si>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</si>
  <si>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</si>
  <si>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</si>
  <si>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</si>
  <si>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</si>
  <si>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</si>
  <si>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</si>
  <si>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</si>
  <si>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</si>
  <si>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</si>
  <si>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</si>
  <si>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</si>
  <si>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</si>
  <si>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</si>
  <si>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</si>
  <si>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</si>
  <si>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</si>
  <si>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</si>
  <si>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</si>
  <si>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</si>
  <si>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Анализ исполнения доходной части бюджета Уинского муниципального округа Пермского края за 2024 год</t>
  </si>
  <si>
    <t>руб.</t>
  </si>
  <si>
    <t>Факт за 2023 год</t>
  </si>
  <si>
    <t>Первоначальный бюджет на 2024 год</t>
  </si>
  <si>
    <t>Уточненный бюджет на 2024 год</t>
  </si>
  <si>
    <t>Факт за 2024 год</t>
  </si>
  <si>
    <t>Уд. вес в общих доходах, %</t>
  </si>
  <si>
    <t>Уд. вес в налог. и неналог. доходах, %</t>
  </si>
  <si>
    <t>Исполнение к первоначальному плану</t>
  </si>
  <si>
    <t>Исполнение к уточненному плану</t>
  </si>
  <si>
    <t>НАЛОГОВЫЕ ДОХОДЫ</t>
  </si>
  <si>
    <t>НЕНАЛОГОВЫЕ ДОХОДЫ</t>
  </si>
  <si>
    <t>1 16 01 084 01 0000 140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</si>
  <si>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</si>
  <si>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1 16 10 129 01 0000 140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</si>
  <si>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</si>
  <si>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2 07 00 000 00 0000 000</t>
  </si>
  <si>
    <t>ПРОЧИЕ БЕЗВОЗМЕЗДНЫЕ ПОСТУПЛЕНИЯ</t>
  </si>
  <si>
    <t>%</t>
  </si>
  <si>
    <t>откл. (+,-)</t>
  </si>
  <si>
    <t>x</t>
  </si>
  <si>
    <t>Исполнение к факту 2023 года</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</si>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</sst>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6" x14ac:knownFonts="1">
    <font>
      <sz val="10"/>
      <name val="Arial"/>
    </font>
    <font>
      <sz val="8"/>
      <name val="Times New Roman"/>
      <family val="1"/>
      <charset val="204"/>
    </font>
    <font>
      <sz val="10"/>
      <name val="Times New Roman"/>
      <family val="1"/>
      <charset val="204"/>
    </font>
    <font>
      <sz val="8.5"/>
      <name val="Times New Roman"/>
      <family val="1"/>
      <charset val="204"/>
    </font>
    <font>
      <b/>
      <sz val="10"/>
      <name val="Times New Roman"/>
      <family val="1"/>
      <charset val="204"/>
    </font>
    <font>
      <b/>
      <sz val="8"/>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applyBorder="1" applyAlignment="1" applyProtection="1"/>
    <xf numFmtId="0" fontId="3" fillId="0" borderId="0" xfId="0" applyFont="1" applyBorder="1" applyAlignment="1" applyProtection="1">
      <alignment horizontal="right"/>
    </xf>
    <xf numFmtId="49" fontId="1" fillId="0" borderId="4" xfId="0" applyNumberFormat="1" applyFont="1" applyBorder="1" applyAlignment="1" applyProtection="1">
      <alignment horizontal="center" vertical="center" wrapText="1"/>
    </xf>
    <xf numFmtId="164" fontId="1" fillId="0" borderId="4" xfId="0" applyNumberFormat="1" applyFont="1" applyBorder="1" applyAlignment="1" applyProtection="1">
      <alignment horizontal="left" vertical="center" wrapText="1"/>
    </xf>
    <xf numFmtId="4" fontId="1" fillId="0" borderId="4" xfId="0" applyNumberFormat="1" applyFont="1" applyBorder="1" applyAlignment="1" applyProtection="1">
      <alignment horizontal="right" vertical="center" wrapText="1"/>
    </xf>
    <xf numFmtId="49" fontId="1" fillId="0" borderId="4"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left" vertical="center" wrapText="1"/>
    </xf>
    <xf numFmtId="4" fontId="1" fillId="0" borderId="3" xfId="0" applyNumberFormat="1" applyFont="1" applyBorder="1" applyAlignment="1" applyProtection="1">
      <alignment horizontal="right" vertical="center" wrapText="1"/>
    </xf>
    <xf numFmtId="164" fontId="1" fillId="0" borderId="3" xfId="0" applyNumberFormat="1" applyFont="1" applyBorder="1" applyAlignment="1" applyProtection="1">
      <alignment horizontal="left" vertical="center" wrapText="1"/>
    </xf>
    <xf numFmtId="164" fontId="1" fillId="0" borderId="6" xfId="0" applyNumberFormat="1" applyFont="1" applyBorder="1" applyAlignment="1" applyProtection="1">
      <alignment horizontal="left" vertical="center" wrapText="1"/>
    </xf>
    <xf numFmtId="4" fontId="1" fillId="0" borderId="6" xfId="0" applyNumberFormat="1" applyFont="1" applyBorder="1" applyAlignment="1" applyProtection="1">
      <alignment horizontal="right" vertical="center" wrapText="1"/>
    </xf>
    <xf numFmtId="49" fontId="1" fillId="0" borderId="6" xfId="0" applyNumberFormat="1" applyFont="1" applyBorder="1" applyAlignment="1" applyProtection="1">
      <alignment horizontal="left" vertical="center" wrapText="1"/>
    </xf>
    <xf numFmtId="165" fontId="1" fillId="0" borderId="3" xfId="0" applyNumberFormat="1" applyFont="1" applyBorder="1" applyAlignment="1" applyProtection="1">
      <alignment horizontal="right" vertical="center" wrapText="1"/>
    </xf>
    <xf numFmtId="165" fontId="1" fillId="0" borderId="3" xfId="0" applyNumberFormat="1" applyFont="1" applyBorder="1" applyAlignment="1" applyProtection="1">
      <alignment horizontal="right" vertical="center"/>
    </xf>
    <xf numFmtId="4" fontId="1" fillId="0" borderId="3" xfId="0" applyNumberFormat="1" applyFont="1" applyBorder="1" applyAlignment="1" applyProtection="1">
      <alignment horizontal="right" vertical="center"/>
    </xf>
    <xf numFmtId="0" fontId="4" fillId="0" borderId="0" xfId="0" applyFont="1"/>
    <xf numFmtId="49" fontId="5" fillId="0" borderId="2" xfId="0" applyNumberFormat="1" applyFont="1" applyBorder="1" applyAlignment="1" applyProtection="1">
      <alignment horizontal="left"/>
    </xf>
    <xf numFmtId="4" fontId="5" fillId="0" borderId="3" xfId="0" applyNumberFormat="1" applyFont="1" applyBorder="1" applyAlignment="1" applyProtection="1">
      <alignment horizontal="right"/>
    </xf>
    <xf numFmtId="165" fontId="5" fillId="0" borderId="3" xfId="0" applyNumberFormat="1" applyFont="1" applyBorder="1" applyAlignment="1" applyProtection="1">
      <alignment horizontal="right" vertical="center"/>
    </xf>
    <xf numFmtId="4" fontId="5" fillId="0" borderId="3" xfId="0" applyNumberFormat="1" applyFont="1" applyBorder="1" applyAlignment="1" applyProtection="1">
      <alignment horizontal="right" vertical="center"/>
    </xf>
    <xf numFmtId="49" fontId="5"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left" vertical="center" wrapText="1"/>
    </xf>
    <xf numFmtId="4" fontId="5" fillId="0" borderId="3" xfId="0" applyNumberFormat="1" applyFont="1" applyBorder="1" applyAlignment="1" applyProtection="1">
      <alignment horizontal="right" vertical="center" wrapText="1"/>
    </xf>
    <xf numFmtId="165" fontId="5" fillId="0" borderId="3" xfId="0" applyNumberFormat="1" applyFont="1" applyBorder="1" applyAlignment="1" applyProtection="1">
      <alignment horizontal="right" vertical="center" wrapText="1"/>
    </xf>
    <xf numFmtId="49" fontId="5" fillId="0" borderId="5" xfId="0" applyNumberFormat="1" applyFont="1" applyBorder="1" applyAlignment="1" applyProtection="1">
      <alignment horizontal="center" vertical="center" wrapText="1"/>
    </xf>
    <xf numFmtId="4" fontId="5" fillId="0" borderId="6" xfId="0" applyNumberFormat="1" applyFont="1" applyBorder="1" applyAlignment="1" applyProtection="1">
      <alignment horizontal="right" vertical="center" wrapText="1"/>
    </xf>
    <xf numFmtId="0" fontId="2" fillId="0" borderId="0" xfId="0" applyFont="1" applyAlignment="1">
      <alignment horizontal="center"/>
    </xf>
    <xf numFmtId="49" fontId="1" fillId="2" borderId="1" xfId="0" applyNumberFormat="1" applyFont="1" applyFill="1" applyBorder="1" applyAlignment="1" applyProtection="1">
      <alignment horizontal="center" vertical="center" wrapText="1"/>
    </xf>
    <xf numFmtId="49" fontId="1" fillId="0" borderId="7" xfId="0" applyNumberFormat="1" applyFont="1" applyBorder="1" applyAlignment="1" applyProtection="1">
      <alignment horizontal="center" vertical="center" wrapText="1"/>
    </xf>
    <xf numFmtId="49" fontId="1" fillId="0" borderId="8" xfId="0" applyNumberFormat="1" applyFont="1" applyBorder="1" applyAlignment="1" applyProtection="1">
      <alignment horizontal="center" vertical="center" wrapText="1"/>
    </xf>
    <xf numFmtId="49" fontId="1" fillId="2" borderId="7" xfId="0" applyNumberFormat="1" applyFont="1" applyFill="1" applyBorder="1" applyAlignment="1" applyProtection="1">
      <alignment horizontal="center" vertical="center" wrapText="1"/>
    </xf>
    <xf numFmtId="49" fontId="1" fillId="2" borderId="8"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350"/>
  <sheetViews>
    <sheetView showGridLines="0" tabSelected="1" workbookViewId="0">
      <selection activeCell="H351" sqref="H351"/>
    </sheetView>
  </sheetViews>
  <sheetFormatPr defaultRowHeight="12.75" customHeight="1" outlineLevelRow="7" x14ac:dyDescent="0.2"/>
  <cols>
    <col min="1" max="1" width="18" style="1" customWidth="1"/>
    <col min="2" max="2" width="30.7109375" style="1" customWidth="1"/>
    <col min="3" max="3" width="11.5703125" style="1" customWidth="1"/>
    <col min="4" max="4" width="12.5703125" style="1" customWidth="1"/>
    <col min="5" max="5" width="11.7109375" style="1" customWidth="1"/>
    <col min="6" max="6" width="11.42578125" style="1" customWidth="1"/>
    <col min="7" max="7" width="6.85546875" style="1" customWidth="1"/>
    <col min="8" max="8" width="7.140625" style="1" customWidth="1"/>
    <col min="9" max="9" width="6.5703125" style="1" customWidth="1"/>
    <col min="10" max="10" width="11.5703125" style="1" customWidth="1"/>
    <col min="11" max="11" width="6.5703125" style="1" customWidth="1"/>
    <col min="12" max="12" width="11.7109375" style="1" customWidth="1"/>
    <col min="13" max="13" width="6.7109375" style="1" customWidth="1"/>
    <col min="14" max="14" width="10.42578125" style="1" customWidth="1"/>
    <col min="15" max="16384" width="9.140625" style="1"/>
  </cols>
  <sheetData>
    <row r="1" spans="1:14" ht="12.75" customHeight="1" x14ac:dyDescent="0.2">
      <c r="A1" s="30" t="s">
        <v>463</v>
      </c>
      <c r="B1" s="30"/>
      <c r="C1" s="30"/>
      <c r="D1" s="30"/>
      <c r="E1" s="30"/>
      <c r="F1" s="30"/>
      <c r="G1" s="30"/>
      <c r="H1" s="30"/>
      <c r="I1" s="30"/>
      <c r="J1" s="30"/>
      <c r="K1" s="30"/>
      <c r="L1" s="30"/>
      <c r="M1" s="30"/>
      <c r="N1" s="30"/>
    </row>
    <row r="2" spans="1:14" x14ac:dyDescent="0.2">
      <c r="A2" s="2"/>
      <c r="B2" s="2"/>
      <c r="C2" s="2"/>
      <c r="D2" s="2"/>
      <c r="E2" s="2"/>
      <c r="F2" s="3"/>
      <c r="G2" s="2"/>
      <c r="H2" s="2"/>
      <c r="I2" s="2"/>
      <c r="J2" s="3"/>
      <c r="K2" s="2"/>
      <c r="L2" s="2"/>
      <c r="M2" s="2"/>
      <c r="N2" s="3" t="s">
        <v>464</v>
      </c>
    </row>
    <row r="3" spans="1:14" ht="22.5" customHeight="1" x14ac:dyDescent="0.2">
      <c r="A3" s="32" t="s">
        <v>0</v>
      </c>
      <c r="B3" s="32" t="s">
        <v>1</v>
      </c>
      <c r="C3" s="34" t="s">
        <v>465</v>
      </c>
      <c r="D3" s="34" t="s">
        <v>466</v>
      </c>
      <c r="E3" s="34" t="s">
        <v>467</v>
      </c>
      <c r="F3" s="34" t="s">
        <v>468</v>
      </c>
      <c r="G3" s="34" t="s">
        <v>469</v>
      </c>
      <c r="H3" s="34" t="s">
        <v>470</v>
      </c>
      <c r="I3" s="31" t="s">
        <v>484</v>
      </c>
      <c r="J3" s="31"/>
      <c r="K3" s="31" t="s">
        <v>471</v>
      </c>
      <c r="L3" s="31"/>
      <c r="M3" s="31" t="s">
        <v>472</v>
      </c>
      <c r="N3" s="31"/>
    </row>
    <row r="4" spans="1:14" ht="36" customHeight="1" x14ac:dyDescent="0.2">
      <c r="A4" s="33"/>
      <c r="B4" s="33"/>
      <c r="C4" s="35"/>
      <c r="D4" s="35"/>
      <c r="E4" s="35"/>
      <c r="F4" s="35"/>
      <c r="G4" s="35"/>
      <c r="H4" s="35"/>
      <c r="I4" s="8" t="s">
        <v>481</v>
      </c>
      <c r="J4" s="8" t="s">
        <v>482</v>
      </c>
      <c r="K4" s="8" t="s">
        <v>481</v>
      </c>
      <c r="L4" s="8" t="s">
        <v>482</v>
      </c>
      <c r="M4" s="8" t="s">
        <v>481</v>
      </c>
      <c r="N4" s="8" t="s">
        <v>482</v>
      </c>
    </row>
    <row r="5" spans="1:14" s="19" customFormat="1" x14ac:dyDescent="0.2">
      <c r="B5" s="20" t="s">
        <v>485</v>
      </c>
      <c r="C5" s="21">
        <f>C6+C275</f>
        <v>652447572.66999996</v>
      </c>
      <c r="D5" s="21">
        <f>D6+D275</f>
        <v>511794950.10000002</v>
      </c>
      <c r="E5" s="21">
        <f>E6+E275</f>
        <v>638474228.81000006</v>
      </c>
      <c r="F5" s="21">
        <f>F6+F275</f>
        <v>640015936.83999991</v>
      </c>
      <c r="G5" s="22">
        <f>F5/F$5*100</f>
        <v>100</v>
      </c>
      <c r="H5" s="23" t="s">
        <v>483</v>
      </c>
      <c r="I5" s="22">
        <f>F5/C5*100</f>
        <v>98.094615360568156</v>
      </c>
      <c r="J5" s="23">
        <f>F5-C5</f>
        <v>-12431635.830000043</v>
      </c>
      <c r="K5" s="22">
        <f>F5/D5*100</f>
        <v>125.05319497875989</v>
      </c>
      <c r="L5" s="23">
        <f>F5-D5</f>
        <v>128220986.73999989</v>
      </c>
      <c r="M5" s="22">
        <f>F5/E5*100</f>
        <v>100.24146754253078</v>
      </c>
      <c r="N5" s="23">
        <f>F5-E5</f>
        <v>1541708.0299998522</v>
      </c>
    </row>
    <row r="6" spans="1:14" s="19" customFormat="1" ht="21" x14ac:dyDescent="0.2">
      <c r="A6" s="24" t="s">
        <v>2</v>
      </c>
      <c r="B6" s="25" t="s">
        <v>3</v>
      </c>
      <c r="C6" s="26">
        <f>C7+C94</f>
        <v>82478747.849999994</v>
      </c>
      <c r="D6" s="26">
        <f>D7+D94</f>
        <v>85210969.789999992</v>
      </c>
      <c r="E6" s="26">
        <f>E7+E94</f>
        <v>89184830.75999999</v>
      </c>
      <c r="F6" s="26">
        <f>F7+F94</f>
        <v>94760117.310000002</v>
      </c>
      <c r="G6" s="22">
        <f t="shared" ref="G6:G69" si="0">F6/F$5*100</f>
        <v>14.805899643353641</v>
      </c>
      <c r="H6" s="27">
        <f>F6/F$6*100</f>
        <v>100</v>
      </c>
      <c r="I6" s="22">
        <f t="shared" ref="I6:I69" si="1">F6/C6*100</f>
        <v>114.89034421610707</v>
      </c>
      <c r="J6" s="23">
        <f t="shared" ref="J6:J69" si="2">F6-C6</f>
        <v>12281369.460000008</v>
      </c>
      <c r="K6" s="22">
        <f t="shared" ref="K6:K69" si="3">F6/D6*100</f>
        <v>111.20647675238718</v>
      </c>
      <c r="L6" s="23">
        <f t="shared" ref="L6:L69" si="4">F6-D6</f>
        <v>9549147.5200000107</v>
      </c>
      <c r="M6" s="22">
        <f t="shared" ref="M6:M69" si="5">F6/E6*100</f>
        <v>106.25138434696741</v>
      </c>
      <c r="N6" s="23">
        <f t="shared" ref="N6:N69" si="6">F6-E6</f>
        <v>5575286.5500000119</v>
      </c>
    </row>
    <row r="7" spans="1:14" s="19" customFormat="1" x14ac:dyDescent="0.2">
      <c r="A7" s="24"/>
      <c r="B7" s="25" t="s">
        <v>473</v>
      </c>
      <c r="C7" s="26">
        <f>C8+C35+C49+C73+C87</f>
        <v>45827588.920000002</v>
      </c>
      <c r="D7" s="26">
        <f t="shared" ref="D7:F7" si="7">D8+D35+D49+D73+D87</f>
        <v>49369800</v>
      </c>
      <c r="E7" s="26">
        <f t="shared" si="7"/>
        <v>49369800</v>
      </c>
      <c r="F7" s="26">
        <f t="shared" si="7"/>
        <v>54880176.990000002</v>
      </c>
      <c r="G7" s="22">
        <f t="shared" si="0"/>
        <v>8.5748141305612062</v>
      </c>
      <c r="H7" s="27">
        <f t="shared" ref="H7:H70" si="8">F7/F$6*100</f>
        <v>57.914847034711848</v>
      </c>
      <c r="I7" s="22">
        <f t="shared" si="1"/>
        <v>119.75357701188003</v>
      </c>
      <c r="J7" s="23">
        <f t="shared" si="2"/>
        <v>9052588.0700000003</v>
      </c>
      <c r="K7" s="22">
        <f t="shared" si="3"/>
        <v>111.16143267746679</v>
      </c>
      <c r="L7" s="23">
        <f t="shared" si="4"/>
        <v>5510376.9900000021</v>
      </c>
      <c r="M7" s="22">
        <f t="shared" si="5"/>
        <v>111.16143267746679</v>
      </c>
      <c r="N7" s="23">
        <f t="shared" si="6"/>
        <v>5510376.9900000021</v>
      </c>
    </row>
    <row r="8" spans="1:14" ht="22.5" outlineLevel="1" x14ac:dyDescent="0.2">
      <c r="A8" s="9" t="s">
        <v>4</v>
      </c>
      <c r="B8" s="10" t="s">
        <v>5</v>
      </c>
      <c r="C8" s="11">
        <f>C9</f>
        <v>28139237.600000001</v>
      </c>
      <c r="D8" s="11">
        <f t="shared" ref="D8:F8" si="9">D9</f>
        <v>29431000</v>
      </c>
      <c r="E8" s="11">
        <f t="shared" si="9"/>
        <v>29431000</v>
      </c>
      <c r="F8" s="11">
        <f t="shared" si="9"/>
        <v>33972992.979999997</v>
      </c>
      <c r="G8" s="17">
        <f t="shared" si="0"/>
        <v>5.3081479732735213</v>
      </c>
      <c r="H8" s="16">
        <f t="shared" si="8"/>
        <v>35.851573366947321</v>
      </c>
      <c r="I8" s="17">
        <f t="shared" si="1"/>
        <v>120.73174640666169</v>
      </c>
      <c r="J8" s="18">
        <f t="shared" si="2"/>
        <v>5833755.3799999952</v>
      </c>
      <c r="K8" s="17">
        <f t="shared" si="3"/>
        <v>115.43268315721518</v>
      </c>
      <c r="L8" s="18">
        <f t="shared" si="4"/>
        <v>4541992.9799999967</v>
      </c>
      <c r="M8" s="17">
        <f t="shared" si="5"/>
        <v>115.43268315721518</v>
      </c>
      <c r="N8" s="18">
        <f t="shared" si="6"/>
        <v>4541992.9799999967</v>
      </c>
    </row>
    <row r="9" spans="1:14" ht="22.5" outlineLevel="2" collapsed="1" x14ac:dyDescent="0.2">
      <c r="A9" s="9" t="s">
        <v>6</v>
      </c>
      <c r="B9" s="10" t="s">
        <v>7</v>
      </c>
      <c r="C9" s="11">
        <v>28139237.600000001</v>
      </c>
      <c r="D9" s="11">
        <v>29431000</v>
      </c>
      <c r="E9" s="11">
        <v>29431000</v>
      </c>
      <c r="F9" s="11">
        <v>33972992.979999997</v>
      </c>
      <c r="G9" s="17">
        <f t="shared" si="0"/>
        <v>5.3081479732735213</v>
      </c>
      <c r="H9" s="16">
        <f t="shared" si="8"/>
        <v>35.851573366947321</v>
      </c>
      <c r="I9" s="17">
        <f t="shared" si="1"/>
        <v>120.73174640666169</v>
      </c>
      <c r="J9" s="18">
        <f t="shared" si="2"/>
        <v>5833755.3799999952</v>
      </c>
      <c r="K9" s="17">
        <f t="shared" si="3"/>
        <v>115.43268315721518</v>
      </c>
      <c r="L9" s="18">
        <f t="shared" si="4"/>
        <v>4541992.9799999967</v>
      </c>
      <c r="M9" s="17">
        <f t="shared" si="5"/>
        <v>115.43268315721518</v>
      </c>
      <c r="N9" s="18">
        <f t="shared" si="6"/>
        <v>4541992.9799999967</v>
      </c>
    </row>
    <row r="10" spans="1:14" ht="135" hidden="1" outlineLevel="3" collapsed="1" x14ac:dyDescent="0.2">
      <c r="A10" s="9" t="s">
        <v>8</v>
      </c>
      <c r="B10" s="12" t="s">
        <v>9</v>
      </c>
      <c r="C10" s="11"/>
      <c r="D10" s="11">
        <v>27711000</v>
      </c>
      <c r="E10" s="11">
        <v>27711000</v>
      </c>
      <c r="F10" s="11">
        <v>33213650.27</v>
      </c>
      <c r="G10" s="17">
        <f t="shared" si="0"/>
        <v>5.1895036292359098</v>
      </c>
      <c r="H10" s="16">
        <f t="shared" si="8"/>
        <v>35.050241824146596</v>
      </c>
      <c r="I10" s="17" t="e">
        <f t="shared" si="1"/>
        <v>#DIV/0!</v>
      </c>
      <c r="J10" s="18">
        <f t="shared" si="2"/>
        <v>33213650.27</v>
      </c>
      <c r="K10" s="17">
        <f t="shared" si="3"/>
        <v>119.85727786799465</v>
      </c>
      <c r="L10" s="18">
        <f t="shared" si="4"/>
        <v>5502650.2699999996</v>
      </c>
      <c r="M10" s="17">
        <f t="shared" si="5"/>
        <v>119.85727786799465</v>
      </c>
      <c r="N10" s="18">
        <f t="shared" si="6"/>
        <v>5502650.2699999996</v>
      </c>
    </row>
    <row r="11" spans="1:14" ht="168.75" hidden="1" outlineLevel="4" x14ac:dyDescent="0.2">
      <c r="A11" s="9" t="s">
        <v>10</v>
      </c>
      <c r="B11" s="12" t="s">
        <v>11</v>
      </c>
      <c r="C11" s="11"/>
      <c r="D11" s="11">
        <v>27711000</v>
      </c>
      <c r="E11" s="11">
        <v>27711000</v>
      </c>
      <c r="F11" s="11">
        <v>33212968.59</v>
      </c>
      <c r="G11" s="17">
        <f t="shared" si="0"/>
        <v>5.1893971193881443</v>
      </c>
      <c r="H11" s="16">
        <f t="shared" si="8"/>
        <v>35.049522449773335</v>
      </c>
      <c r="I11" s="17" t="e">
        <f t="shared" si="1"/>
        <v>#DIV/0!</v>
      </c>
      <c r="J11" s="18">
        <f t="shared" si="2"/>
        <v>33212968.59</v>
      </c>
      <c r="K11" s="17">
        <f t="shared" si="3"/>
        <v>119.85481790624661</v>
      </c>
      <c r="L11" s="18">
        <f t="shared" si="4"/>
        <v>5501968.5899999999</v>
      </c>
      <c r="M11" s="17">
        <f t="shared" si="5"/>
        <v>119.85481790624661</v>
      </c>
      <c r="N11" s="18">
        <f t="shared" si="6"/>
        <v>5501968.5899999999</v>
      </c>
    </row>
    <row r="12" spans="1:14" ht="168.75" hidden="1" outlineLevel="7" x14ac:dyDescent="0.2">
      <c r="A12" s="4" t="s">
        <v>10</v>
      </c>
      <c r="B12" s="5" t="s">
        <v>11</v>
      </c>
      <c r="C12" s="6"/>
      <c r="D12" s="6">
        <v>27711000</v>
      </c>
      <c r="E12" s="6">
        <v>27711000</v>
      </c>
      <c r="F12" s="6">
        <v>33212968.59</v>
      </c>
      <c r="G12" s="17">
        <f t="shared" si="0"/>
        <v>5.1893971193881443</v>
      </c>
      <c r="H12" s="16">
        <f t="shared" si="8"/>
        <v>35.049522449773335</v>
      </c>
      <c r="I12" s="17" t="e">
        <f t="shared" si="1"/>
        <v>#DIV/0!</v>
      </c>
      <c r="J12" s="18">
        <f t="shared" si="2"/>
        <v>33212968.59</v>
      </c>
      <c r="K12" s="17">
        <f t="shared" si="3"/>
        <v>119.85481790624661</v>
      </c>
      <c r="L12" s="18">
        <f t="shared" si="4"/>
        <v>5501968.5899999999</v>
      </c>
      <c r="M12" s="17">
        <f t="shared" si="5"/>
        <v>119.85481790624661</v>
      </c>
      <c r="N12" s="18">
        <f t="shared" si="6"/>
        <v>5501968.5899999999</v>
      </c>
    </row>
    <row r="13" spans="1:14" ht="168.75" hidden="1" outlineLevel="4" x14ac:dyDescent="0.2">
      <c r="A13" s="9" t="s">
        <v>12</v>
      </c>
      <c r="B13" s="12" t="s">
        <v>13</v>
      </c>
      <c r="C13" s="11"/>
      <c r="D13" s="11">
        <v>0</v>
      </c>
      <c r="E13" s="11">
        <v>0</v>
      </c>
      <c r="F13" s="11">
        <v>681.68</v>
      </c>
      <c r="G13" s="17">
        <f t="shared" si="0"/>
        <v>1.0650984776499649E-4</v>
      </c>
      <c r="H13" s="16">
        <f t="shared" si="8"/>
        <v>7.1937437326078789E-4</v>
      </c>
      <c r="I13" s="17" t="e">
        <f t="shared" si="1"/>
        <v>#DIV/0!</v>
      </c>
      <c r="J13" s="18">
        <f t="shared" si="2"/>
        <v>681.68</v>
      </c>
      <c r="K13" s="17" t="e">
        <f t="shared" si="3"/>
        <v>#DIV/0!</v>
      </c>
      <c r="L13" s="18">
        <f t="shared" si="4"/>
        <v>681.68</v>
      </c>
      <c r="M13" s="17" t="e">
        <f t="shared" si="5"/>
        <v>#DIV/0!</v>
      </c>
      <c r="N13" s="18">
        <f t="shared" si="6"/>
        <v>681.68</v>
      </c>
    </row>
    <row r="14" spans="1:14" ht="168.75" hidden="1" outlineLevel="7" x14ac:dyDescent="0.2">
      <c r="A14" s="4" t="s">
        <v>12</v>
      </c>
      <c r="B14" s="5" t="s">
        <v>13</v>
      </c>
      <c r="C14" s="6"/>
      <c r="D14" s="6">
        <v>0</v>
      </c>
      <c r="E14" s="6">
        <v>0</v>
      </c>
      <c r="F14" s="6">
        <v>681.68</v>
      </c>
      <c r="G14" s="17">
        <f t="shared" si="0"/>
        <v>1.0650984776499649E-4</v>
      </c>
      <c r="H14" s="16">
        <f t="shared" si="8"/>
        <v>7.1937437326078789E-4</v>
      </c>
      <c r="I14" s="17" t="e">
        <f t="shared" si="1"/>
        <v>#DIV/0!</v>
      </c>
      <c r="J14" s="18">
        <f t="shared" si="2"/>
        <v>681.68</v>
      </c>
      <c r="K14" s="17" t="e">
        <f t="shared" si="3"/>
        <v>#DIV/0!</v>
      </c>
      <c r="L14" s="18">
        <f t="shared" si="4"/>
        <v>681.68</v>
      </c>
      <c r="M14" s="17" t="e">
        <f t="shared" si="5"/>
        <v>#DIV/0!</v>
      </c>
      <c r="N14" s="18">
        <f t="shared" si="6"/>
        <v>681.68</v>
      </c>
    </row>
    <row r="15" spans="1:14" ht="123.75" hidden="1" outlineLevel="3" collapsed="1" x14ac:dyDescent="0.2">
      <c r="A15" s="9" t="s">
        <v>14</v>
      </c>
      <c r="B15" s="12" t="s">
        <v>15</v>
      </c>
      <c r="C15" s="11"/>
      <c r="D15" s="11">
        <v>67000</v>
      </c>
      <c r="E15" s="11">
        <v>67000</v>
      </c>
      <c r="F15" s="11">
        <v>78054.33</v>
      </c>
      <c r="G15" s="17">
        <f t="shared" si="0"/>
        <v>1.2195685373927354E-2</v>
      </c>
      <c r="H15" s="16">
        <f t="shared" si="8"/>
        <v>8.23704446720466E-2</v>
      </c>
      <c r="I15" s="17" t="e">
        <f t="shared" si="1"/>
        <v>#DIV/0!</v>
      </c>
      <c r="J15" s="18">
        <f t="shared" si="2"/>
        <v>78054.33</v>
      </c>
      <c r="K15" s="17">
        <f t="shared" si="3"/>
        <v>116.499</v>
      </c>
      <c r="L15" s="18">
        <f t="shared" si="4"/>
        <v>11054.330000000002</v>
      </c>
      <c r="M15" s="17">
        <f t="shared" si="5"/>
        <v>116.499</v>
      </c>
      <c r="N15" s="18">
        <f t="shared" si="6"/>
        <v>11054.330000000002</v>
      </c>
    </row>
    <row r="16" spans="1:14" ht="157.5" hidden="1" outlineLevel="4" x14ac:dyDescent="0.2">
      <c r="A16" s="9" t="s">
        <v>16</v>
      </c>
      <c r="B16" s="12" t="s">
        <v>17</v>
      </c>
      <c r="C16" s="11"/>
      <c r="D16" s="11">
        <v>67000</v>
      </c>
      <c r="E16" s="11">
        <v>67000</v>
      </c>
      <c r="F16" s="11">
        <v>78054.33</v>
      </c>
      <c r="G16" s="17">
        <f t="shared" si="0"/>
        <v>1.2195685373927354E-2</v>
      </c>
      <c r="H16" s="16">
        <f t="shared" si="8"/>
        <v>8.23704446720466E-2</v>
      </c>
      <c r="I16" s="17" t="e">
        <f t="shared" si="1"/>
        <v>#DIV/0!</v>
      </c>
      <c r="J16" s="18">
        <f t="shared" si="2"/>
        <v>78054.33</v>
      </c>
      <c r="K16" s="17">
        <f t="shared" si="3"/>
        <v>116.499</v>
      </c>
      <c r="L16" s="18">
        <f t="shared" si="4"/>
        <v>11054.330000000002</v>
      </c>
      <c r="M16" s="17">
        <f t="shared" si="5"/>
        <v>116.499</v>
      </c>
      <c r="N16" s="18">
        <f t="shared" si="6"/>
        <v>11054.330000000002</v>
      </c>
    </row>
    <row r="17" spans="1:14" ht="157.5" hidden="1" outlineLevel="7" x14ac:dyDescent="0.2">
      <c r="A17" s="4" t="s">
        <v>16</v>
      </c>
      <c r="B17" s="5" t="s">
        <v>17</v>
      </c>
      <c r="C17" s="6"/>
      <c r="D17" s="6">
        <v>67000</v>
      </c>
      <c r="E17" s="6">
        <v>67000</v>
      </c>
      <c r="F17" s="6">
        <v>78054.33</v>
      </c>
      <c r="G17" s="17">
        <f t="shared" si="0"/>
        <v>1.2195685373927354E-2</v>
      </c>
      <c r="H17" s="16">
        <f t="shared" si="8"/>
        <v>8.23704446720466E-2</v>
      </c>
      <c r="I17" s="17" t="e">
        <f t="shared" si="1"/>
        <v>#DIV/0!</v>
      </c>
      <c r="J17" s="18">
        <f t="shared" si="2"/>
        <v>78054.33</v>
      </c>
      <c r="K17" s="17">
        <f t="shared" si="3"/>
        <v>116.499</v>
      </c>
      <c r="L17" s="18">
        <f t="shared" si="4"/>
        <v>11054.330000000002</v>
      </c>
      <c r="M17" s="17">
        <f t="shared" si="5"/>
        <v>116.499</v>
      </c>
      <c r="N17" s="18">
        <f t="shared" si="6"/>
        <v>11054.330000000002</v>
      </c>
    </row>
    <row r="18" spans="1:14" ht="101.25" hidden="1" outlineLevel="3" collapsed="1" x14ac:dyDescent="0.2">
      <c r="A18" s="9" t="s">
        <v>18</v>
      </c>
      <c r="B18" s="12" t="s">
        <v>19</v>
      </c>
      <c r="C18" s="11"/>
      <c r="D18" s="11">
        <v>1011000</v>
      </c>
      <c r="E18" s="11">
        <v>1011000</v>
      </c>
      <c r="F18" s="11">
        <v>470719.88</v>
      </c>
      <c r="G18" s="17">
        <f t="shared" si="0"/>
        <v>7.3548149804537929E-2</v>
      </c>
      <c r="H18" s="16">
        <f t="shared" si="8"/>
        <v>0.49674894181491802</v>
      </c>
      <c r="I18" s="17" t="e">
        <f t="shared" si="1"/>
        <v>#DIV/0!</v>
      </c>
      <c r="J18" s="18">
        <f t="shared" si="2"/>
        <v>470719.88</v>
      </c>
      <c r="K18" s="17">
        <f t="shared" si="3"/>
        <v>46.559829871414443</v>
      </c>
      <c r="L18" s="18">
        <f t="shared" si="4"/>
        <v>-540280.12</v>
      </c>
      <c r="M18" s="17">
        <f t="shared" si="5"/>
        <v>46.559829871414443</v>
      </c>
      <c r="N18" s="18">
        <f t="shared" si="6"/>
        <v>-540280.12</v>
      </c>
    </row>
    <row r="19" spans="1:14" ht="135" hidden="1" outlineLevel="4" x14ac:dyDescent="0.2">
      <c r="A19" s="9" t="s">
        <v>20</v>
      </c>
      <c r="B19" s="12" t="s">
        <v>21</v>
      </c>
      <c r="C19" s="11"/>
      <c r="D19" s="11">
        <v>1011000</v>
      </c>
      <c r="E19" s="11">
        <v>1011000</v>
      </c>
      <c r="F19" s="11">
        <v>467130.9</v>
      </c>
      <c r="G19" s="17">
        <f t="shared" si="0"/>
        <v>7.2987385643301553E-2</v>
      </c>
      <c r="H19" s="16">
        <f t="shared" si="8"/>
        <v>0.49296150454501803</v>
      </c>
      <c r="I19" s="17" t="e">
        <f t="shared" si="1"/>
        <v>#DIV/0!</v>
      </c>
      <c r="J19" s="18">
        <f t="shared" si="2"/>
        <v>467130.9</v>
      </c>
      <c r="K19" s="17">
        <f t="shared" si="3"/>
        <v>46.204836795252227</v>
      </c>
      <c r="L19" s="18">
        <f t="shared" si="4"/>
        <v>-543869.1</v>
      </c>
      <c r="M19" s="17">
        <f t="shared" si="5"/>
        <v>46.204836795252227</v>
      </c>
      <c r="N19" s="18">
        <f t="shared" si="6"/>
        <v>-543869.1</v>
      </c>
    </row>
    <row r="20" spans="1:14" ht="135" hidden="1" outlineLevel="7" x14ac:dyDescent="0.2">
      <c r="A20" s="4" t="s">
        <v>20</v>
      </c>
      <c r="B20" s="5" t="s">
        <v>21</v>
      </c>
      <c r="C20" s="6"/>
      <c r="D20" s="6">
        <v>1011000</v>
      </c>
      <c r="E20" s="6">
        <v>1011000</v>
      </c>
      <c r="F20" s="6">
        <v>467130.9</v>
      </c>
      <c r="G20" s="17">
        <f t="shared" si="0"/>
        <v>7.2987385643301553E-2</v>
      </c>
      <c r="H20" s="16">
        <f t="shared" si="8"/>
        <v>0.49296150454501803</v>
      </c>
      <c r="I20" s="17" t="e">
        <f t="shared" si="1"/>
        <v>#DIV/0!</v>
      </c>
      <c r="J20" s="18">
        <f t="shared" si="2"/>
        <v>467130.9</v>
      </c>
      <c r="K20" s="17">
        <f t="shared" si="3"/>
        <v>46.204836795252227</v>
      </c>
      <c r="L20" s="18">
        <f t="shared" si="4"/>
        <v>-543869.1</v>
      </c>
      <c r="M20" s="17">
        <f t="shared" si="5"/>
        <v>46.204836795252227</v>
      </c>
      <c r="N20" s="18">
        <f t="shared" si="6"/>
        <v>-543869.1</v>
      </c>
    </row>
    <row r="21" spans="1:14" ht="135" hidden="1" outlineLevel="4" x14ac:dyDescent="0.2">
      <c r="A21" s="9" t="s">
        <v>22</v>
      </c>
      <c r="B21" s="12" t="s">
        <v>23</v>
      </c>
      <c r="C21" s="11"/>
      <c r="D21" s="11">
        <v>0</v>
      </c>
      <c r="E21" s="11">
        <v>0</v>
      </c>
      <c r="F21" s="11">
        <v>3588.98</v>
      </c>
      <c r="G21" s="17">
        <f t="shared" si="0"/>
        <v>5.6076416123638237E-4</v>
      </c>
      <c r="H21" s="16">
        <f t="shared" si="8"/>
        <v>3.7874372699001038E-3</v>
      </c>
      <c r="I21" s="17" t="e">
        <f t="shared" si="1"/>
        <v>#DIV/0!</v>
      </c>
      <c r="J21" s="18">
        <f t="shared" si="2"/>
        <v>3588.98</v>
      </c>
      <c r="K21" s="17" t="e">
        <f t="shared" si="3"/>
        <v>#DIV/0!</v>
      </c>
      <c r="L21" s="18">
        <f t="shared" si="4"/>
        <v>3588.98</v>
      </c>
      <c r="M21" s="17" t="e">
        <f t="shared" si="5"/>
        <v>#DIV/0!</v>
      </c>
      <c r="N21" s="18">
        <f t="shared" si="6"/>
        <v>3588.98</v>
      </c>
    </row>
    <row r="22" spans="1:14" ht="135" hidden="1" outlineLevel="7" x14ac:dyDescent="0.2">
      <c r="A22" s="4" t="s">
        <v>22</v>
      </c>
      <c r="B22" s="5" t="s">
        <v>23</v>
      </c>
      <c r="C22" s="6"/>
      <c r="D22" s="6">
        <v>0</v>
      </c>
      <c r="E22" s="6">
        <v>0</v>
      </c>
      <c r="F22" s="6">
        <v>3588.98</v>
      </c>
      <c r="G22" s="17">
        <f t="shared" si="0"/>
        <v>5.6076416123638237E-4</v>
      </c>
      <c r="H22" s="16">
        <f t="shared" si="8"/>
        <v>3.7874372699001038E-3</v>
      </c>
      <c r="I22" s="17" t="e">
        <f t="shared" si="1"/>
        <v>#DIV/0!</v>
      </c>
      <c r="J22" s="18">
        <f t="shared" si="2"/>
        <v>3588.98</v>
      </c>
      <c r="K22" s="17" t="e">
        <f t="shared" si="3"/>
        <v>#DIV/0!</v>
      </c>
      <c r="L22" s="18">
        <f t="shared" si="4"/>
        <v>3588.98</v>
      </c>
      <c r="M22" s="17" t="e">
        <f t="shared" si="5"/>
        <v>#DIV/0!</v>
      </c>
      <c r="N22" s="18">
        <f t="shared" si="6"/>
        <v>3588.98</v>
      </c>
    </row>
    <row r="23" spans="1:14" ht="101.25" hidden="1" outlineLevel="3" collapsed="1" x14ac:dyDescent="0.2">
      <c r="A23" s="9" t="s">
        <v>24</v>
      </c>
      <c r="B23" s="12" t="s">
        <v>25</v>
      </c>
      <c r="C23" s="11"/>
      <c r="D23" s="11">
        <v>122000</v>
      </c>
      <c r="E23" s="11">
        <v>122000</v>
      </c>
      <c r="F23" s="11">
        <v>108300</v>
      </c>
      <c r="G23" s="17">
        <f t="shared" si="0"/>
        <v>1.6921453633595117E-2</v>
      </c>
      <c r="H23" s="16">
        <f t="shared" si="8"/>
        <v>0.11428858793589858</v>
      </c>
      <c r="I23" s="17" t="e">
        <f t="shared" si="1"/>
        <v>#DIV/0!</v>
      </c>
      <c r="J23" s="18">
        <f t="shared" si="2"/>
        <v>108300</v>
      </c>
      <c r="K23" s="17">
        <f t="shared" si="3"/>
        <v>88.770491803278688</v>
      </c>
      <c r="L23" s="18">
        <f t="shared" si="4"/>
        <v>-13700</v>
      </c>
      <c r="M23" s="17">
        <f t="shared" si="5"/>
        <v>88.770491803278688</v>
      </c>
      <c r="N23" s="18">
        <f t="shared" si="6"/>
        <v>-13700</v>
      </c>
    </row>
    <row r="24" spans="1:14" ht="135" hidden="1" outlineLevel="4" x14ac:dyDescent="0.2">
      <c r="A24" s="9" t="s">
        <v>26</v>
      </c>
      <c r="B24" s="12" t="s">
        <v>27</v>
      </c>
      <c r="C24" s="11"/>
      <c r="D24" s="11">
        <v>122000</v>
      </c>
      <c r="E24" s="11">
        <v>122000</v>
      </c>
      <c r="F24" s="11">
        <v>108300</v>
      </c>
      <c r="G24" s="17">
        <f t="shared" si="0"/>
        <v>1.6921453633595117E-2</v>
      </c>
      <c r="H24" s="16">
        <f t="shared" si="8"/>
        <v>0.11428858793589858</v>
      </c>
      <c r="I24" s="17" t="e">
        <f t="shared" si="1"/>
        <v>#DIV/0!</v>
      </c>
      <c r="J24" s="18">
        <f t="shared" si="2"/>
        <v>108300</v>
      </c>
      <c r="K24" s="17">
        <f t="shared" si="3"/>
        <v>88.770491803278688</v>
      </c>
      <c r="L24" s="18">
        <f t="shared" si="4"/>
        <v>-13700</v>
      </c>
      <c r="M24" s="17">
        <f t="shared" si="5"/>
        <v>88.770491803278688</v>
      </c>
      <c r="N24" s="18">
        <f t="shared" si="6"/>
        <v>-13700</v>
      </c>
    </row>
    <row r="25" spans="1:14" ht="135" hidden="1" outlineLevel="7" x14ac:dyDescent="0.2">
      <c r="A25" s="4" t="s">
        <v>26</v>
      </c>
      <c r="B25" s="5" t="s">
        <v>27</v>
      </c>
      <c r="C25" s="6"/>
      <c r="D25" s="6">
        <v>122000</v>
      </c>
      <c r="E25" s="6">
        <v>122000</v>
      </c>
      <c r="F25" s="6">
        <v>108300</v>
      </c>
      <c r="G25" s="17">
        <f t="shared" si="0"/>
        <v>1.6921453633595117E-2</v>
      </c>
      <c r="H25" s="16">
        <f t="shared" si="8"/>
        <v>0.11428858793589858</v>
      </c>
      <c r="I25" s="17" t="e">
        <f t="shared" si="1"/>
        <v>#DIV/0!</v>
      </c>
      <c r="J25" s="18">
        <f t="shared" si="2"/>
        <v>108300</v>
      </c>
      <c r="K25" s="17">
        <f t="shared" si="3"/>
        <v>88.770491803278688</v>
      </c>
      <c r="L25" s="18">
        <f t="shared" si="4"/>
        <v>-13700</v>
      </c>
      <c r="M25" s="17">
        <f t="shared" si="5"/>
        <v>88.770491803278688</v>
      </c>
      <c r="N25" s="18">
        <f t="shared" si="6"/>
        <v>-13700</v>
      </c>
    </row>
    <row r="26" spans="1:14" ht="168.75" hidden="1" outlineLevel="3" x14ac:dyDescent="0.2">
      <c r="A26" s="9" t="s">
        <v>28</v>
      </c>
      <c r="B26" s="12" t="s">
        <v>29</v>
      </c>
      <c r="C26" s="11"/>
      <c r="D26" s="11">
        <v>234000</v>
      </c>
      <c r="E26" s="11">
        <v>234000</v>
      </c>
      <c r="F26" s="11">
        <v>0</v>
      </c>
      <c r="G26" s="17">
        <f t="shared" si="0"/>
        <v>0</v>
      </c>
      <c r="H26" s="16">
        <f t="shared" si="8"/>
        <v>0</v>
      </c>
      <c r="I26" s="17" t="e">
        <f t="shared" si="1"/>
        <v>#DIV/0!</v>
      </c>
      <c r="J26" s="18">
        <f t="shared" si="2"/>
        <v>0</v>
      </c>
      <c r="K26" s="17">
        <f t="shared" si="3"/>
        <v>0</v>
      </c>
      <c r="L26" s="18">
        <f t="shared" si="4"/>
        <v>-234000</v>
      </c>
      <c r="M26" s="17">
        <f t="shared" si="5"/>
        <v>0</v>
      </c>
      <c r="N26" s="18">
        <f t="shared" si="6"/>
        <v>-234000</v>
      </c>
    </row>
    <row r="27" spans="1:14" ht="202.5" hidden="1" outlineLevel="4" x14ac:dyDescent="0.2">
      <c r="A27" s="9" t="s">
        <v>30</v>
      </c>
      <c r="B27" s="12" t="s">
        <v>31</v>
      </c>
      <c r="C27" s="11"/>
      <c r="D27" s="11">
        <v>234000</v>
      </c>
      <c r="E27" s="11">
        <v>234000</v>
      </c>
      <c r="F27" s="11">
        <v>0</v>
      </c>
      <c r="G27" s="17">
        <f t="shared" si="0"/>
        <v>0</v>
      </c>
      <c r="H27" s="16">
        <f t="shared" si="8"/>
        <v>0</v>
      </c>
      <c r="I27" s="17" t="e">
        <f t="shared" si="1"/>
        <v>#DIV/0!</v>
      </c>
      <c r="J27" s="18">
        <f t="shared" si="2"/>
        <v>0</v>
      </c>
      <c r="K27" s="17">
        <f t="shared" si="3"/>
        <v>0</v>
      </c>
      <c r="L27" s="18">
        <f t="shared" si="4"/>
        <v>-234000</v>
      </c>
      <c r="M27" s="17">
        <f t="shared" si="5"/>
        <v>0</v>
      </c>
      <c r="N27" s="18">
        <f t="shared" si="6"/>
        <v>-234000</v>
      </c>
    </row>
    <row r="28" spans="1:14" ht="202.5" hidden="1" outlineLevel="7" x14ac:dyDescent="0.2">
      <c r="A28" s="4" t="s">
        <v>30</v>
      </c>
      <c r="B28" s="5" t="s">
        <v>31</v>
      </c>
      <c r="C28" s="6"/>
      <c r="D28" s="6">
        <v>234000</v>
      </c>
      <c r="E28" s="6">
        <v>234000</v>
      </c>
      <c r="F28" s="6">
        <v>0</v>
      </c>
      <c r="G28" s="17">
        <f t="shared" si="0"/>
        <v>0</v>
      </c>
      <c r="H28" s="16">
        <f t="shared" si="8"/>
        <v>0</v>
      </c>
      <c r="I28" s="17" t="e">
        <f t="shared" si="1"/>
        <v>#DIV/0!</v>
      </c>
      <c r="J28" s="18">
        <f t="shared" si="2"/>
        <v>0</v>
      </c>
      <c r="K28" s="17">
        <f t="shared" si="3"/>
        <v>0</v>
      </c>
      <c r="L28" s="18">
        <f t="shared" si="4"/>
        <v>-234000</v>
      </c>
      <c r="M28" s="17">
        <f t="shared" si="5"/>
        <v>0</v>
      </c>
      <c r="N28" s="18">
        <f t="shared" si="6"/>
        <v>-234000</v>
      </c>
    </row>
    <row r="29" spans="1:14" ht="78.75" hidden="1" outlineLevel="3" x14ac:dyDescent="0.2">
      <c r="A29" s="9" t="s">
        <v>32</v>
      </c>
      <c r="B29" s="10" t="s">
        <v>33</v>
      </c>
      <c r="C29" s="11"/>
      <c r="D29" s="11">
        <v>286000</v>
      </c>
      <c r="E29" s="11">
        <v>286000</v>
      </c>
      <c r="F29" s="11">
        <v>137182.5</v>
      </c>
      <c r="G29" s="17">
        <f t="shared" si="0"/>
        <v>2.143423188449365E-2</v>
      </c>
      <c r="H29" s="16">
        <f t="shared" si="8"/>
        <v>0.14476818295952359</v>
      </c>
      <c r="I29" s="17" t="e">
        <f t="shared" si="1"/>
        <v>#DIV/0!</v>
      </c>
      <c r="J29" s="18">
        <f t="shared" si="2"/>
        <v>137182.5</v>
      </c>
      <c r="K29" s="17">
        <f t="shared" si="3"/>
        <v>47.965909090909093</v>
      </c>
      <c r="L29" s="18">
        <f t="shared" si="4"/>
        <v>-148817.5</v>
      </c>
      <c r="M29" s="17">
        <f t="shared" si="5"/>
        <v>47.965909090909093</v>
      </c>
      <c r="N29" s="18">
        <f t="shared" si="6"/>
        <v>-148817.5</v>
      </c>
    </row>
    <row r="30" spans="1:14" ht="112.5" hidden="1" outlineLevel="4" x14ac:dyDescent="0.2">
      <c r="A30" s="9" t="s">
        <v>34</v>
      </c>
      <c r="B30" s="12" t="s">
        <v>35</v>
      </c>
      <c r="C30" s="11"/>
      <c r="D30" s="11">
        <v>286000</v>
      </c>
      <c r="E30" s="11">
        <v>286000</v>
      </c>
      <c r="F30" s="11">
        <v>137182.5</v>
      </c>
      <c r="G30" s="17">
        <f t="shared" si="0"/>
        <v>2.143423188449365E-2</v>
      </c>
      <c r="H30" s="16">
        <f t="shared" si="8"/>
        <v>0.14476818295952359</v>
      </c>
      <c r="I30" s="17" t="e">
        <f t="shared" si="1"/>
        <v>#DIV/0!</v>
      </c>
      <c r="J30" s="18">
        <f t="shared" si="2"/>
        <v>137182.5</v>
      </c>
      <c r="K30" s="17">
        <f t="shared" si="3"/>
        <v>47.965909090909093</v>
      </c>
      <c r="L30" s="18">
        <f t="shared" si="4"/>
        <v>-148817.5</v>
      </c>
      <c r="M30" s="17">
        <f t="shared" si="5"/>
        <v>47.965909090909093</v>
      </c>
      <c r="N30" s="18">
        <f t="shared" si="6"/>
        <v>-148817.5</v>
      </c>
    </row>
    <row r="31" spans="1:14" ht="112.5" hidden="1" outlineLevel="7" x14ac:dyDescent="0.2">
      <c r="A31" s="4" t="s">
        <v>34</v>
      </c>
      <c r="B31" s="5" t="s">
        <v>35</v>
      </c>
      <c r="C31" s="6"/>
      <c r="D31" s="6">
        <v>286000</v>
      </c>
      <c r="E31" s="6">
        <v>286000</v>
      </c>
      <c r="F31" s="6">
        <v>137182.5</v>
      </c>
      <c r="G31" s="17">
        <f t="shared" si="0"/>
        <v>2.143423188449365E-2</v>
      </c>
      <c r="H31" s="16">
        <f t="shared" si="8"/>
        <v>0.14476818295952359</v>
      </c>
      <c r="I31" s="17" t="e">
        <f t="shared" si="1"/>
        <v>#DIV/0!</v>
      </c>
      <c r="J31" s="18">
        <f t="shared" si="2"/>
        <v>137182.5</v>
      </c>
      <c r="K31" s="17">
        <f t="shared" si="3"/>
        <v>47.965909090909093</v>
      </c>
      <c r="L31" s="18">
        <f t="shared" si="4"/>
        <v>-148817.5</v>
      </c>
      <c r="M31" s="17">
        <f t="shared" si="5"/>
        <v>47.965909090909093</v>
      </c>
      <c r="N31" s="18">
        <f t="shared" si="6"/>
        <v>-148817.5</v>
      </c>
    </row>
    <row r="32" spans="1:14" ht="78.75" hidden="1" outlineLevel="3" x14ac:dyDescent="0.2">
      <c r="A32" s="9" t="s">
        <v>36</v>
      </c>
      <c r="B32" s="10" t="s">
        <v>37</v>
      </c>
      <c r="C32" s="11"/>
      <c r="D32" s="11">
        <v>0</v>
      </c>
      <c r="E32" s="11">
        <v>0</v>
      </c>
      <c r="F32" s="11">
        <v>-34914</v>
      </c>
      <c r="G32" s="17">
        <f t="shared" si="0"/>
        <v>-5.4551766589412739E-3</v>
      </c>
      <c r="H32" s="16">
        <f t="shared" si="8"/>
        <v>-3.6844614581661703E-2</v>
      </c>
      <c r="I32" s="17" t="e">
        <f t="shared" si="1"/>
        <v>#DIV/0!</v>
      </c>
      <c r="J32" s="18">
        <f t="shared" si="2"/>
        <v>-34914</v>
      </c>
      <c r="K32" s="17" t="e">
        <f t="shared" si="3"/>
        <v>#DIV/0!</v>
      </c>
      <c r="L32" s="18">
        <f t="shared" si="4"/>
        <v>-34914</v>
      </c>
      <c r="M32" s="17" t="e">
        <f t="shared" si="5"/>
        <v>#DIV/0!</v>
      </c>
      <c r="N32" s="18">
        <f t="shared" si="6"/>
        <v>-34914</v>
      </c>
    </row>
    <row r="33" spans="1:14" ht="112.5" hidden="1" outlineLevel="4" x14ac:dyDescent="0.2">
      <c r="A33" s="9" t="s">
        <v>38</v>
      </c>
      <c r="B33" s="12" t="s">
        <v>39</v>
      </c>
      <c r="C33" s="11"/>
      <c r="D33" s="11">
        <v>0</v>
      </c>
      <c r="E33" s="11">
        <v>0</v>
      </c>
      <c r="F33" s="11">
        <v>-34914</v>
      </c>
      <c r="G33" s="17">
        <f t="shared" si="0"/>
        <v>-5.4551766589412739E-3</v>
      </c>
      <c r="H33" s="16">
        <f t="shared" si="8"/>
        <v>-3.6844614581661703E-2</v>
      </c>
      <c r="I33" s="17" t="e">
        <f t="shared" si="1"/>
        <v>#DIV/0!</v>
      </c>
      <c r="J33" s="18">
        <f t="shared" si="2"/>
        <v>-34914</v>
      </c>
      <c r="K33" s="17" t="e">
        <f t="shared" si="3"/>
        <v>#DIV/0!</v>
      </c>
      <c r="L33" s="18">
        <f t="shared" si="4"/>
        <v>-34914</v>
      </c>
      <c r="M33" s="17" t="e">
        <f t="shared" si="5"/>
        <v>#DIV/0!</v>
      </c>
      <c r="N33" s="18">
        <f t="shared" si="6"/>
        <v>-34914</v>
      </c>
    </row>
    <row r="34" spans="1:14" ht="112.5" hidden="1" outlineLevel="7" x14ac:dyDescent="0.2">
      <c r="A34" s="4" t="s">
        <v>38</v>
      </c>
      <c r="B34" s="5" t="s">
        <v>39</v>
      </c>
      <c r="C34" s="6"/>
      <c r="D34" s="6">
        <v>0</v>
      </c>
      <c r="E34" s="6">
        <v>0</v>
      </c>
      <c r="F34" s="6">
        <v>-34914</v>
      </c>
      <c r="G34" s="17">
        <f t="shared" si="0"/>
        <v>-5.4551766589412739E-3</v>
      </c>
      <c r="H34" s="16">
        <f t="shared" si="8"/>
        <v>-3.6844614581661703E-2</v>
      </c>
      <c r="I34" s="17" t="e">
        <f t="shared" si="1"/>
        <v>#DIV/0!</v>
      </c>
      <c r="J34" s="18">
        <f t="shared" si="2"/>
        <v>-34914</v>
      </c>
      <c r="K34" s="17" t="e">
        <f t="shared" si="3"/>
        <v>#DIV/0!</v>
      </c>
      <c r="L34" s="18">
        <f t="shared" si="4"/>
        <v>-34914</v>
      </c>
      <c r="M34" s="17" t="e">
        <f t="shared" si="5"/>
        <v>#DIV/0!</v>
      </c>
      <c r="N34" s="18">
        <f t="shared" si="6"/>
        <v>-34914</v>
      </c>
    </row>
    <row r="35" spans="1:14" ht="45" outlineLevel="1" x14ac:dyDescent="0.2">
      <c r="A35" s="9" t="s">
        <v>40</v>
      </c>
      <c r="B35" s="10" t="s">
        <v>41</v>
      </c>
      <c r="C35" s="11">
        <f>C36</f>
        <v>11902857.67</v>
      </c>
      <c r="D35" s="11">
        <f t="shared" ref="D35:F35" si="10">D36</f>
        <v>11537500</v>
      </c>
      <c r="E35" s="11">
        <f t="shared" si="10"/>
        <v>11537500</v>
      </c>
      <c r="F35" s="11">
        <f t="shared" si="10"/>
        <v>12391411.75</v>
      </c>
      <c r="G35" s="17">
        <f t="shared" si="0"/>
        <v>1.936109874260487</v>
      </c>
      <c r="H35" s="16">
        <f t="shared" si="8"/>
        <v>13.07661081661867</v>
      </c>
      <c r="I35" s="17">
        <f t="shared" si="1"/>
        <v>104.10451081198218</v>
      </c>
      <c r="J35" s="18">
        <f t="shared" si="2"/>
        <v>488554.08000000007</v>
      </c>
      <c r="K35" s="17">
        <f t="shared" si="3"/>
        <v>107.40118526543878</v>
      </c>
      <c r="L35" s="18">
        <f t="shared" si="4"/>
        <v>853911.75</v>
      </c>
      <c r="M35" s="17">
        <f t="shared" si="5"/>
        <v>107.40118526543878</v>
      </c>
      <c r="N35" s="18">
        <f t="shared" si="6"/>
        <v>853911.75</v>
      </c>
    </row>
    <row r="36" spans="1:14" ht="33.75" outlineLevel="2" collapsed="1" x14ac:dyDescent="0.2">
      <c r="A36" s="9" t="s">
        <v>42</v>
      </c>
      <c r="B36" s="10" t="s">
        <v>43</v>
      </c>
      <c r="C36" s="11">
        <v>11902857.67</v>
      </c>
      <c r="D36" s="11">
        <v>11537500</v>
      </c>
      <c r="E36" s="11">
        <v>11537500</v>
      </c>
      <c r="F36" s="11">
        <v>12391411.75</v>
      </c>
      <c r="G36" s="17">
        <f t="shared" si="0"/>
        <v>1.936109874260487</v>
      </c>
      <c r="H36" s="16">
        <f t="shared" si="8"/>
        <v>13.07661081661867</v>
      </c>
      <c r="I36" s="17">
        <f t="shared" si="1"/>
        <v>104.10451081198218</v>
      </c>
      <c r="J36" s="18">
        <f t="shared" si="2"/>
        <v>488554.08000000007</v>
      </c>
      <c r="K36" s="17">
        <f t="shared" si="3"/>
        <v>107.40118526543878</v>
      </c>
      <c r="L36" s="18">
        <f t="shared" si="4"/>
        <v>853911.75</v>
      </c>
      <c r="M36" s="17">
        <f t="shared" si="5"/>
        <v>107.40118526543878</v>
      </c>
      <c r="N36" s="18">
        <f t="shared" si="6"/>
        <v>853911.75</v>
      </c>
    </row>
    <row r="37" spans="1:14" ht="78.75" hidden="1" outlineLevel="3" x14ac:dyDescent="0.2">
      <c r="A37" s="9" t="s">
        <v>44</v>
      </c>
      <c r="B37" s="10" t="s">
        <v>45</v>
      </c>
      <c r="C37" s="11"/>
      <c r="D37" s="11">
        <v>5920000</v>
      </c>
      <c r="E37" s="11">
        <v>5920000</v>
      </c>
      <c r="F37" s="11">
        <v>6401846.0499999998</v>
      </c>
      <c r="G37" s="17">
        <f t="shared" si="0"/>
        <v>1.0002635374375721</v>
      </c>
      <c r="H37" s="16">
        <f t="shared" si="8"/>
        <v>6.7558443696907649</v>
      </c>
      <c r="I37" s="17" t="e">
        <f t="shared" si="1"/>
        <v>#DIV/0!</v>
      </c>
      <c r="J37" s="18">
        <f t="shared" si="2"/>
        <v>6401846.0499999998</v>
      </c>
      <c r="K37" s="17">
        <f t="shared" si="3"/>
        <v>108.13929138513514</v>
      </c>
      <c r="L37" s="18">
        <f t="shared" si="4"/>
        <v>481846.04999999981</v>
      </c>
      <c r="M37" s="17">
        <f t="shared" si="5"/>
        <v>108.13929138513514</v>
      </c>
      <c r="N37" s="18">
        <f t="shared" si="6"/>
        <v>481846.04999999981</v>
      </c>
    </row>
    <row r="38" spans="1:14" ht="135" hidden="1" outlineLevel="4" x14ac:dyDescent="0.2">
      <c r="A38" s="9" t="s">
        <v>46</v>
      </c>
      <c r="B38" s="12" t="s">
        <v>47</v>
      </c>
      <c r="C38" s="11"/>
      <c r="D38" s="11">
        <v>5920000</v>
      </c>
      <c r="E38" s="11">
        <v>5920000</v>
      </c>
      <c r="F38" s="11">
        <v>6401846.0499999998</v>
      </c>
      <c r="G38" s="17">
        <f t="shared" si="0"/>
        <v>1.0002635374375721</v>
      </c>
      <c r="H38" s="16">
        <f t="shared" si="8"/>
        <v>6.7558443696907649</v>
      </c>
      <c r="I38" s="17" t="e">
        <f t="shared" si="1"/>
        <v>#DIV/0!</v>
      </c>
      <c r="J38" s="18">
        <f t="shared" si="2"/>
        <v>6401846.0499999998</v>
      </c>
      <c r="K38" s="17">
        <f t="shared" si="3"/>
        <v>108.13929138513514</v>
      </c>
      <c r="L38" s="18">
        <f t="shared" si="4"/>
        <v>481846.04999999981</v>
      </c>
      <c r="M38" s="17">
        <f t="shared" si="5"/>
        <v>108.13929138513514</v>
      </c>
      <c r="N38" s="18">
        <f t="shared" si="6"/>
        <v>481846.04999999981</v>
      </c>
    </row>
    <row r="39" spans="1:14" ht="135" hidden="1" outlineLevel="7" x14ac:dyDescent="0.2">
      <c r="A39" s="4" t="s">
        <v>46</v>
      </c>
      <c r="B39" s="5" t="s">
        <v>47</v>
      </c>
      <c r="C39" s="6"/>
      <c r="D39" s="6">
        <v>5920000</v>
      </c>
      <c r="E39" s="6">
        <v>5920000</v>
      </c>
      <c r="F39" s="6">
        <v>6401846.0499999998</v>
      </c>
      <c r="G39" s="17">
        <f t="shared" si="0"/>
        <v>1.0002635374375721</v>
      </c>
      <c r="H39" s="16">
        <f t="shared" si="8"/>
        <v>6.7558443696907649</v>
      </c>
      <c r="I39" s="17" t="e">
        <f t="shared" si="1"/>
        <v>#DIV/0!</v>
      </c>
      <c r="J39" s="18">
        <f t="shared" si="2"/>
        <v>6401846.0499999998</v>
      </c>
      <c r="K39" s="17">
        <f t="shared" si="3"/>
        <v>108.13929138513514</v>
      </c>
      <c r="L39" s="18">
        <f t="shared" si="4"/>
        <v>481846.04999999981</v>
      </c>
      <c r="M39" s="17">
        <f t="shared" si="5"/>
        <v>108.13929138513514</v>
      </c>
      <c r="N39" s="18">
        <f t="shared" si="6"/>
        <v>481846.04999999981</v>
      </c>
    </row>
    <row r="40" spans="1:14" ht="101.25" hidden="1" outlineLevel="3" x14ac:dyDescent="0.2">
      <c r="A40" s="9" t="s">
        <v>48</v>
      </c>
      <c r="B40" s="12" t="s">
        <v>49</v>
      </c>
      <c r="C40" s="11"/>
      <c r="D40" s="11">
        <v>31500</v>
      </c>
      <c r="E40" s="11">
        <v>31500</v>
      </c>
      <c r="F40" s="11">
        <v>36989.03</v>
      </c>
      <c r="G40" s="17">
        <f t="shared" si="0"/>
        <v>5.7793920230531743E-3</v>
      </c>
      <c r="H40" s="16">
        <f t="shared" si="8"/>
        <v>3.90343860371061E-2</v>
      </c>
      <c r="I40" s="17" t="e">
        <f t="shared" si="1"/>
        <v>#DIV/0!</v>
      </c>
      <c r="J40" s="18">
        <f t="shared" si="2"/>
        <v>36989.03</v>
      </c>
      <c r="K40" s="17">
        <f t="shared" si="3"/>
        <v>117.42549206349207</v>
      </c>
      <c r="L40" s="18">
        <f t="shared" si="4"/>
        <v>5489.0299999999988</v>
      </c>
      <c r="M40" s="17">
        <f t="shared" si="5"/>
        <v>117.42549206349207</v>
      </c>
      <c r="N40" s="18">
        <f t="shared" si="6"/>
        <v>5489.0299999999988</v>
      </c>
    </row>
    <row r="41" spans="1:14" ht="157.5" hidden="1" outlineLevel="4" x14ac:dyDescent="0.2">
      <c r="A41" s="9" t="s">
        <v>50</v>
      </c>
      <c r="B41" s="12" t="s">
        <v>51</v>
      </c>
      <c r="C41" s="11"/>
      <c r="D41" s="11">
        <v>31500</v>
      </c>
      <c r="E41" s="11">
        <v>31500</v>
      </c>
      <c r="F41" s="11">
        <v>36989.03</v>
      </c>
      <c r="G41" s="17">
        <f t="shared" si="0"/>
        <v>5.7793920230531743E-3</v>
      </c>
      <c r="H41" s="16">
        <f t="shared" si="8"/>
        <v>3.90343860371061E-2</v>
      </c>
      <c r="I41" s="17" t="e">
        <f t="shared" si="1"/>
        <v>#DIV/0!</v>
      </c>
      <c r="J41" s="18">
        <f t="shared" si="2"/>
        <v>36989.03</v>
      </c>
      <c r="K41" s="17">
        <f t="shared" si="3"/>
        <v>117.42549206349207</v>
      </c>
      <c r="L41" s="18">
        <f t="shared" si="4"/>
        <v>5489.0299999999988</v>
      </c>
      <c r="M41" s="17">
        <f t="shared" si="5"/>
        <v>117.42549206349207</v>
      </c>
      <c r="N41" s="18">
        <f t="shared" si="6"/>
        <v>5489.0299999999988</v>
      </c>
    </row>
    <row r="42" spans="1:14" ht="157.5" hidden="1" outlineLevel="7" x14ac:dyDescent="0.2">
      <c r="A42" s="4" t="s">
        <v>50</v>
      </c>
      <c r="B42" s="5" t="s">
        <v>51</v>
      </c>
      <c r="C42" s="6"/>
      <c r="D42" s="6">
        <v>31500</v>
      </c>
      <c r="E42" s="6">
        <v>31500</v>
      </c>
      <c r="F42" s="6">
        <v>36989.03</v>
      </c>
      <c r="G42" s="17">
        <f t="shared" si="0"/>
        <v>5.7793920230531743E-3</v>
      </c>
      <c r="H42" s="16">
        <f t="shared" si="8"/>
        <v>3.90343860371061E-2</v>
      </c>
      <c r="I42" s="17" t="e">
        <f t="shared" si="1"/>
        <v>#DIV/0!</v>
      </c>
      <c r="J42" s="18">
        <f t="shared" si="2"/>
        <v>36989.03</v>
      </c>
      <c r="K42" s="17">
        <f t="shared" si="3"/>
        <v>117.42549206349207</v>
      </c>
      <c r="L42" s="18">
        <f t="shared" si="4"/>
        <v>5489.0299999999988</v>
      </c>
      <c r="M42" s="17">
        <f t="shared" si="5"/>
        <v>117.42549206349207</v>
      </c>
      <c r="N42" s="18">
        <f t="shared" si="6"/>
        <v>5489.0299999999988</v>
      </c>
    </row>
    <row r="43" spans="1:14" ht="90" hidden="1" outlineLevel="3" x14ac:dyDescent="0.2">
      <c r="A43" s="9" t="s">
        <v>52</v>
      </c>
      <c r="B43" s="10" t="s">
        <v>53</v>
      </c>
      <c r="C43" s="11"/>
      <c r="D43" s="11">
        <v>6278600</v>
      </c>
      <c r="E43" s="11">
        <v>6278600</v>
      </c>
      <c r="F43" s="11">
        <v>6649409.2599999998</v>
      </c>
      <c r="G43" s="17">
        <f t="shared" si="0"/>
        <v>1.0389443257976734</v>
      </c>
      <c r="H43" s="16">
        <f t="shared" si="8"/>
        <v>7.0170969061245456</v>
      </c>
      <c r="I43" s="17" t="e">
        <f t="shared" si="1"/>
        <v>#DIV/0!</v>
      </c>
      <c r="J43" s="18">
        <f t="shared" si="2"/>
        <v>6649409.2599999998</v>
      </c>
      <c r="K43" s="17">
        <f t="shared" si="3"/>
        <v>105.90592265791736</v>
      </c>
      <c r="L43" s="18">
        <f t="shared" si="4"/>
        <v>370809.25999999978</v>
      </c>
      <c r="M43" s="17">
        <f t="shared" si="5"/>
        <v>105.90592265791736</v>
      </c>
      <c r="N43" s="18">
        <f t="shared" si="6"/>
        <v>370809.25999999978</v>
      </c>
    </row>
    <row r="44" spans="1:14" ht="135" hidden="1" outlineLevel="4" x14ac:dyDescent="0.2">
      <c r="A44" s="9" t="s">
        <v>54</v>
      </c>
      <c r="B44" s="12" t="s">
        <v>55</v>
      </c>
      <c r="C44" s="11"/>
      <c r="D44" s="11">
        <v>6278600</v>
      </c>
      <c r="E44" s="11">
        <v>6278600</v>
      </c>
      <c r="F44" s="11">
        <v>6649409.2599999998</v>
      </c>
      <c r="G44" s="17">
        <f t="shared" si="0"/>
        <v>1.0389443257976734</v>
      </c>
      <c r="H44" s="16">
        <f t="shared" si="8"/>
        <v>7.0170969061245456</v>
      </c>
      <c r="I44" s="17" t="e">
        <f t="shared" si="1"/>
        <v>#DIV/0!</v>
      </c>
      <c r="J44" s="18">
        <f t="shared" si="2"/>
        <v>6649409.2599999998</v>
      </c>
      <c r="K44" s="17">
        <f t="shared" si="3"/>
        <v>105.90592265791736</v>
      </c>
      <c r="L44" s="18">
        <f t="shared" si="4"/>
        <v>370809.25999999978</v>
      </c>
      <c r="M44" s="17">
        <f t="shared" si="5"/>
        <v>105.90592265791736</v>
      </c>
      <c r="N44" s="18">
        <f t="shared" si="6"/>
        <v>370809.25999999978</v>
      </c>
    </row>
    <row r="45" spans="1:14" ht="135" hidden="1" outlineLevel="7" x14ac:dyDescent="0.2">
      <c r="A45" s="4" t="s">
        <v>54</v>
      </c>
      <c r="B45" s="5" t="s">
        <v>55</v>
      </c>
      <c r="C45" s="6"/>
      <c r="D45" s="6">
        <v>6278600</v>
      </c>
      <c r="E45" s="6">
        <v>6278600</v>
      </c>
      <c r="F45" s="6">
        <v>6649409.2599999998</v>
      </c>
      <c r="G45" s="17">
        <f t="shared" si="0"/>
        <v>1.0389443257976734</v>
      </c>
      <c r="H45" s="16">
        <f t="shared" si="8"/>
        <v>7.0170969061245456</v>
      </c>
      <c r="I45" s="17" t="e">
        <f t="shared" si="1"/>
        <v>#DIV/0!</v>
      </c>
      <c r="J45" s="18">
        <f t="shared" si="2"/>
        <v>6649409.2599999998</v>
      </c>
      <c r="K45" s="17">
        <f t="shared" si="3"/>
        <v>105.90592265791736</v>
      </c>
      <c r="L45" s="18">
        <f t="shared" si="4"/>
        <v>370809.25999999978</v>
      </c>
      <c r="M45" s="17">
        <f t="shared" si="5"/>
        <v>105.90592265791736</v>
      </c>
      <c r="N45" s="18">
        <f t="shared" si="6"/>
        <v>370809.25999999978</v>
      </c>
    </row>
    <row r="46" spans="1:14" ht="90" hidden="1" outlineLevel="3" x14ac:dyDescent="0.2">
      <c r="A46" s="9" t="s">
        <v>56</v>
      </c>
      <c r="B46" s="10" t="s">
        <v>57</v>
      </c>
      <c r="C46" s="11"/>
      <c r="D46" s="11">
        <v>-692600</v>
      </c>
      <c r="E46" s="11">
        <v>-692600</v>
      </c>
      <c r="F46" s="11">
        <v>-696832.59</v>
      </c>
      <c r="G46" s="17">
        <f t="shared" si="0"/>
        <v>-0.10887738099781159</v>
      </c>
      <c r="H46" s="16">
        <f t="shared" si="8"/>
        <v>-0.73536484523374845</v>
      </c>
      <c r="I46" s="17" t="e">
        <f t="shared" si="1"/>
        <v>#DIV/0!</v>
      </c>
      <c r="J46" s="18">
        <f t="shared" si="2"/>
        <v>-696832.59</v>
      </c>
      <c r="K46" s="17">
        <f t="shared" si="3"/>
        <v>100.61111608431995</v>
      </c>
      <c r="L46" s="18">
        <f t="shared" si="4"/>
        <v>-4232.5899999999674</v>
      </c>
      <c r="M46" s="17">
        <f t="shared" si="5"/>
        <v>100.61111608431995</v>
      </c>
      <c r="N46" s="18">
        <f t="shared" si="6"/>
        <v>-4232.5899999999674</v>
      </c>
    </row>
    <row r="47" spans="1:14" ht="135" hidden="1" outlineLevel="4" x14ac:dyDescent="0.2">
      <c r="A47" s="9" t="s">
        <v>58</v>
      </c>
      <c r="B47" s="12" t="s">
        <v>59</v>
      </c>
      <c r="C47" s="11"/>
      <c r="D47" s="11">
        <v>-692600</v>
      </c>
      <c r="E47" s="11">
        <v>-692600</v>
      </c>
      <c r="F47" s="11">
        <v>-696832.59</v>
      </c>
      <c r="G47" s="17">
        <f t="shared" si="0"/>
        <v>-0.10887738099781159</v>
      </c>
      <c r="H47" s="16">
        <f t="shared" si="8"/>
        <v>-0.73536484523374845</v>
      </c>
      <c r="I47" s="17" t="e">
        <f t="shared" si="1"/>
        <v>#DIV/0!</v>
      </c>
      <c r="J47" s="18">
        <f t="shared" si="2"/>
        <v>-696832.59</v>
      </c>
      <c r="K47" s="17">
        <f t="shared" si="3"/>
        <v>100.61111608431995</v>
      </c>
      <c r="L47" s="18">
        <f t="shared" si="4"/>
        <v>-4232.5899999999674</v>
      </c>
      <c r="M47" s="17">
        <f t="shared" si="5"/>
        <v>100.61111608431995</v>
      </c>
      <c r="N47" s="18">
        <f t="shared" si="6"/>
        <v>-4232.5899999999674</v>
      </c>
    </row>
    <row r="48" spans="1:14" ht="135" hidden="1" outlineLevel="7" x14ac:dyDescent="0.2">
      <c r="A48" s="4" t="s">
        <v>58</v>
      </c>
      <c r="B48" s="5" t="s">
        <v>59</v>
      </c>
      <c r="C48" s="6"/>
      <c r="D48" s="6">
        <v>-692600</v>
      </c>
      <c r="E48" s="6">
        <v>-692600</v>
      </c>
      <c r="F48" s="6">
        <v>-696832.59</v>
      </c>
      <c r="G48" s="17">
        <f t="shared" si="0"/>
        <v>-0.10887738099781159</v>
      </c>
      <c r="H48" s="16">
        <f t="shared" si="8"/>
        <v>-0.73536484523374845</v>
      </c>
      <c r="I48" s="17" t="e">
        <f t="shared" si="1"/>
        <v>#DIV/0!</v>
      </c>
      <c r="J48" s="18">
        <f t="shared" si="2"/>
        <v>-696832.59</v>
      </c>
      <c r="K48" s="17">
        <f t="shared" si="3"/>
        <v>100.61111608431995</v>
      </c>
      <c r="L48" s="18">
        <f t="shared" si="4"/>
        <v>-4232.5899999999674</v>
      </c>
      <c r="M48" s="17">
        <f t="shared" si="5"/>
        <v>100.61111608431995</v>
      </c>
      <c r="N48" s="18">
        <f t="shared" si="6"/>
        <v>-4232.5899999999674</v>
      </c>
    </row>
    <row r="49" spans="1:14" ht="22.5" outlineLevel="1" x14ac:dyDescent="0.2">
      <c r="A49" s="9" t="s">
        <v>60</v>
      </c>
      <c r="B49" s="10" t="s">
        <v>61</v>
      </c>
      <c r="C49" s="11">
        <f>C50+C61+C65+C69</f>
        <v>855289.39</v>
      </c>
      <c r="D49" s="11">
        <f t="shared" ref="D49:F49" si="11">D50+D61+D65+D69</f>
        <v>2379300</v>
      </c>
      <c r="E49" s="11">
        <f t="shared" si="11"/>
        <v>2379300</v>
      </c>
      <c r="F49" s="11">
        <f t="shared" si="11"/>
        <v>2007648.88</v>
      </c>
      <c r="G49" s="17">
        <f t="shared" si="0"/>
        <v>0.3136873262738612</v>
      </c>
      <c r="H49" s="16">
        <f t="shared" si="8"/>
        <v>2.1186644096610183</v>
      </c>
      <c r="I49" s="17">
        <f t="shared" si="1"/>
        <v>234.73328483590797</v>
      </c>
      <c r="J49" s="18">
        <f t="shared" si="2"/>
        <v>1152359.4899999998</v>
      </c>
      <c r="K49" s="17">
        <f t="shared" si="3"/>
        <v>84.37981254990963</v>
      </c>
      <c r="L49" s="18">
        <f t="shared" si="4"/>
        <v>-371651.12000000011</v>
      </c>
      <c r="M49" s="17">
        <f t="shared" si="5"/>
        <v>84.37981254990963</v>
      </c>
      <c r="N49" s="18">
        <f t="shared" si="6"/>
        <v>-371651.12000000011</v>
      </c>
    </row>
    <row r="50" spans="1:14" ht="22.5" outlineLevel="2" collapsed="1" x14ac:dyDescent="0.2">
      <c r="A50" s="9" t="s">
        <v>62</v>
      </c>
      <c r="B50" s="10" t="s">
        <v>63</v>
      </c>
      <c r="C50" s="11">
        <v>922945.65</v>
      </c>
      <c r="D50" s="11">
        <v>763000</v>
      </c>
      <c r="E50" s="11">
        <v>763000</v>
      </c>
      <c r="F50" s="11">
        <v>910171.57</v>
      </c>
      <c r="G50" s="17">
        <f t="shared" si="0"/>
        <v>0.14221076657776061</v>
      </c>
      <c r="H50" s="16">
        <f t="shared" si="8"/>
        <v>0.9605006788060928</v>
      </c>
      <c r="I50" s="17">
        <f t="shared" si="1"/>
        <v>98.615944503340998</v>
      </c>
      <c r="J50" s="18">
        <f t="shared" si="2"/>
        <v>-12774.080000000075</v>
      </c>
      <c r="K50" s="17">
        <f t="shared" si="3"/>
        <v>119.28854128440366</v>
      </c>
      <c r="L50" s="18">
        <f t="shared" si="4"/>
        <v>147171.56999999995</v>
      </c>
      <c r="M50" s="17">
        <f t="shared" si="5"/>
        <v>119.28854128440366</v>
      </c>
      <c r="N50" s="18">
        <f t="shared" si="6"/>
        <v>147171.56999999995</v>
      </c>
    </row>
    <row r="51" spans="1:14" ht="33.75" hidden="1" outlineLevel="3" x14ac:dyDescent="0.2">
      <c r="A51" s="9" t="s">
        <v>64</v>
      </c>
      <c r="B51" s="10" t="s">
        <v>65</v>
      </c>
      <c r="C51" s="11"/>
      <c r="D51" s="11">
        <v>538000</v>
      </c>
      <c r="E51" s="11">
        <v>538000</v>
      </c>
      <c r="F51" s="11">
        <v>705518.2</v>
      </c>
      <c r="G51" s="17">
        <f t="shared" si="0"/>
        <v>0.11023447376692047</v>
      </c>
      <c r="H51" s="16">
        <f t="shared" si="8"/>
        <v>0.74453073722139307</v>
      </c>
      <c r="I51" s="17" t="e">
        <f t="shared" si="1"/>
        <v>#DIV/0!</v>
      </c>
      <c r="J51" s="18">
        <f t="shared" si="2"/>
        <v>705518.2</v>
      </c>
      <c r="K51" s="17">
        <f t="shared" si="3"/>
        <v>131.13721189591075</v>
      </c>
      <c r="L51" s="18">
        <f t="shared" si="4"/>
        <v>167518.19999999995</v>
      </c>
      <c r="M51" s="17">
        <f t="shared" si="5"/>
        <v>131.13721189591075</v>
      </c>
      <c r="N51" s="18">
        <f t="shared" si="6"/>
        <v>167518.19999999995</v>
      </c>
    </row>
    <row r="52" spans="1:14" ht="33.75" hidden="1" outlineLevel="4" x14ac:dyDescent="0.2">
      <c r="A52" s="9" t="s">
        <v>66</v>
      </c>
      <c r="B52" s="10" t="s">
        <v>65</v>
      </c>
      <c r="C52" s="11"/>
      <c r="D52" s="11">
        <v>538000</v>
      </c>
      <c r="E52" s="11">
        <v>538000</v>
      </c>
      <c r="F52" s="11">
        <v>705518.2</v>
      </c>
      <c r="G52" s="17">
        <f t="shared" si="0"/>
        <v>0.11023447376692047</v>
      </c>
      <c r="H52" s="16">
        <f t="shared" si="8"/>
        <v>0.74453073722139307</v>
      </c>
      <c r="I52" s="17" t="e">
        <f t="shared" si="1"/>
        <v>#DIV/0!</v>
      </c>
      <c r="J52" s="18">
        <f t="shared" si="2"/>
        <v>705518.2</v>
      </c>
      <c r="K52" s="17">
        <f t="shared" si="3"/>
        <v>131.13721189591075</v>
      </c>
      <c r="L52" s="18">
        <f t="shared" si="4"/>
        <v>167518.19999999995</v>
      </c>
      <c r="M52" s="17">
        <f t="shared" si="5"/>
        <v>131.13721189591075</v>
      </c>
      <c r="N52" s="18">
        <f t="shared" si="6"/>
        <v>167518.19999999995</v>
      </c>
    </row>
    <row r="53" spans="1:14" ht="67.5" hidden="1" outlineLevel="5" x14ac:dyDescent="0.2">
      <c r="A53" s="9" t="s">
        <v>67</v>
      </c>
      <c r="B53" s="10" t="s">
        <v>68</v>
      </c>
      <c r="C53" s="11"/>
      <c r="D53" s="11">
        <v>538000</v>
      </c>
      <c r="E53" s="11">
        <v>538000</v>
      </c>
      <c r="F53" s="11">
        <v>704941.79</v>
      </c>
      <c r="G53" s="17">
        <f t="shared" si="0"/>
        <v>0.11014441194707798</v>
      </c>
      <c r="H53" s="16">
        <f t="shared" si="8"/>
        <v>0.74392245388831724</v>
      </c>
      <c r="I53" s="17" t="e">
        <f t="shared" si="1"/>
        <v>#DIV/0!</v>
      </c>
      <c r="J53" s="18">
        <f t="shared" si="2"/>
        <v>704941.79</v>
      </c>
      <c r="K53" s="17">
        <f t="shared" si="3"/>
        <v>131.03007249070632</v>
      </c>
      <c r="L53" s="18">
        <f t="shared" si="4"/>
        <v>166941.79000000004</v>
      </c>
      <c r="M53" s="17">
        <f t="shared" si="5"/>
        <v>131.03007249070632</v>
      </c>
      <c r="N53" s="18">
        <f t="shared" si="6"/>
        <v>166941.79000000004</v>
      </c>
    </row>
    <row r="54" spans="1:14" ht="67.5" hidden="1" outlineLevel="7" x14ac:dyDescent="0.2">
      <c r="A54" s="4" t="s">
        <v>67</v>
      </c>
      <c r="B54" s="7" t="s">
        <v>68</v>
      </c>
      <c r="C54" s="6"/>
      <c r="D54" s="6">
        <v>538000</v>
      </c>
      <c r="E54" s="6">
        <v>538000</v>
      </c>
      <c r="F54" s="6">
        <v>704941.79</v>
      </c>
      <c r="G54" s="17">
        <f t="shared" si="0"/>
        <v>0.11014441194707798</v>
      </c>
      <c r="H54" s="16">
        <f t="shared" si="8"/>
        <v>0.74392245388831724</v>
      </c>
      <c r="I54" s="17" t="e">
        <f t="shared" si="1"/>
        <v>#DIV/0!</v>
      </c>
      <c r="J54" s="18">
        <f t="shared" si="2"/>
        <v>704941.79</v>
      </c>
      <c r="K54" s="17">
        <f t="shared" si="3"/>
        <v>131.03007249070632</v>
      </c>
      <c r="L54" s="18">
        <f t="shared" si="4"/>
        <v>166941.79000000004</v>
      </c>
      <c r="M54" s="17">
        <f t="shared" si="5"/>
        <v>131.03007249070632</v>
      </c>
      <c r="N54" s="18">
        <f t="shared" si="6"/>
        <v>166941.79000000004</v>
      </c>
    </row>
    <row r="55" spans="1:14" ht="67.5" hidden="1" outlineLevel="5" x14ac:dyDescent="0.2">
      <c r="A55" s="9" t="s">
        <v>69</v>
      </c>
      <c r="B55" s="10" t="s">
        <v>70</v>
      </c>
      <c r="C55" s="11"/>
      <c r="D55" s="11">
        <v>0</v>
      </c>
      <c r="E55" s="11">
        <v>0</v>
      </c>
      <c r="F55" s="11">
        <v>576.41</v>
      </c>
      <c r="G55" s="17">
        <f t="shared" si="0"/>
        <v>9.0061819842479784E-5</v>
      </c>
      <c r="H55" s="16">
        <f t="shared" si="8"/>
        <v>6.0828333307600454E-4</v>
      </c>
      <c r="I55" s="17" t="e">
        <f t="shared" si="1"/>
        <v>#DIV/0!</v>
      </c>
      <c r="J55" s="18">
        <f t="shared" si="2"/>
        <v>576.41</v>
      </c>
      <c r="K55" s="17" t="e">
        <f t="shared" si="3"/>
        <v>#DIV/0!</v>
      </c>
      <c r="L55" s="18">
        <f t="shared" si="4"/>
        <v>576.41</v>
      </c>
      <c r="M55" s="17" t="e">
        <f t="shared" si="5"/>
        <v>#DIV/0!</v>
      </c>
      <c r="N55" s="18">
        <f t="shared" si="6"/>
        <v>576.41</v>
      </c>
    </row>
    <row r="56" spans="1:14" ht="67.5" hidden="1" outlineLevel="7" x14ac:dyDescent="0.2">
      <c r="A56" s="4" t="s">
        <v>69</v>
      </c>
      <c r="B56" s="7" t="s">
        <v>70</v>
      </c>
      <c r="C56" s="6"/>
      <c r="D56" s="6">
        <v>0</v>
      </c>
      <c r="E56" s="6">
        <v>0</v>
      </c>
      <c r="F56" s="6">
        <v>576.41</v>
      </c>
      <c r="G56" s="17">
        <f t="shared" si="0"/>
        <v>9.0061819842479784E-5</v>
      </c>
      <c r="H56" s="16">
        <f t="shared" si="8"/>
        <v>6.0828333307600454E-4</v>
      </c>
      <c r="I56" s="17" t="e">
        <f t="shared" si="1"/>
        <v>#DIV/0!</v>
      </c>
      <c r="J56" s="18">
        <f t="shared" si="2"/>
        <v>576.41</v>
      </c>
      <c r="K56" s="17" t="e">
        <f t="shared" si="3"/>
        <v>#DIV/0!</v>
      </c>
      <c r="L56" s="18">
        <f t="shared" si="4"/>
        <v>576.41</v>
      </c>
      <c r="M56" s="17" t="e">
        <f t="shared" si="5"/>
        <v>#DIV/0!</v>
      </c>
      <c r="N56" s="18">
        <f t="shared" si="6"/>
        <v>576.41</v>
      </c>
    </row>
    <row r="57" spans="1:14" ht="45" hidden="1" outlineLevel="3" x14ac:dyDescent="0.2">
      <c r="A57" s="9" t="s">
        <v>71</v>
      </c>
      <c r="B57" s="10" t="s">
        <v>72</v>
      </c>
      <c r="C57" s="11"/>
      <c r="D57" s="11">
        <v>225000</v>
      </c>
      <c r="E57" s="11">
        <v>225000</v>
      </c>
      <c r="F57" s="11">
        <v>204653.37</v>
      </c>
      <c r="G57" s="17">
        <f t="shared" si="0"/>
        <v>3.1976292810840128E-2</v>
      </c>
      <c r="H57" s="16">
        <f t="shared" si="8"/>
        <v>0.21596994158469981</v>
      </c>
      <c r="I57" s="17" t="e">
        <f t="shared" si="1"/>
        <v>#DIV/0!</v>
      </c>
      <c r="J57" s="18">
        <f t="shared" si="2"/>
        <v>204653.37</v>
      </c>
      <c r="K57" s="17">
        <f t="shared" si="3"/>
        <v>90.95705333333332</v>
      </c>
      <c r="L57" s="18">
        <f t="shared" si="4"/>
        <v>-20346.630000000005</v>
      </c>
      <c r="M57" s="17">
        <f t="shared" si="5"/>
        <v>90.95705333333332</v>
      </c>
      <c r="N57" s="18">
        <f t="shared" si="6"/>
        <v>-20346.630000000005</v>
      </c>
    </row>
    <row r="58" spans="1:14" ht="78.75" hidden="1" outlineLevel="4" x14ac:dyDescent="0.2">
      <c r="A58" s="9" t="s">
        <v>73</v>
      </c>
      <c r="B58" s="10" t="s">
        <v>74</v>
      </c>
      <c r="C58" s="11"/>
      <c r="D58" s="11">
        <v>225000</v>
      </c>
      <c r="E58" s="11">
        <v>225000</v>
      </c>
      <c r="F58" s="11">
        <v>204653.37</v>
      </c>
      <c r="G58" s="17">
        <f t="shared" si="0"/>
        <v>3.1976292810840128E-2</v>
      </c>
      <c r="H58" s="16">
        <f t="shared" si="8"/>
        <v>0.21596994158469981</v>
      </c>
      <c r="I58" s="17" t="e">
        <f t="shared" si="1"/>
        <v>#DIV/0!</v>
      </c>
      <c r="J58" s="18">
        <f t="shared" si="2"/>
        <v>204653.37</v>
      </c>
      <c r="K58" s="17">
        <f t="shared" si="3"/>
        <v>90.95705333333332</v>
      </c>
      <c r="L58" s="18">
        <f t="shared" si="4"/>
        <v>-20346.630000000005</v>
      </c>
      <c r="M58" s="17">
        <f t="shared" si="5"/>
        <v>90.95705333333332</v>
      </c>
      <c r="N58" s="18">
        <f t="shared" si="6"/>
        <v>-20346.630000000005</v>
      </c>
    </row>
    <row r="59" spans="1:14" ht="112.5" hidden="1" outlineLevel="5" x14ac:dyDescent="0.2">
      <c r="A59" s="9" t="s">
        <v>75</v>
      </c>
      <c r="B59" s="12" t="s">
        <v>76</v>
      </c>
      <c r="C59" s="11"/>
      <c r="D59" s="11">
        <v>225000</v>
      </c>
      <c r="E59" s="11">
        <v>225000</v>
      </c>
      <c r="F59" s="11">
        <v>204653.37</v>
      </c>
      <c r="G59" s="17">
        <f t="shared" si="0"/>
        <v>3.1976292810840128E-2</v>
      </c>
      <c r="H59" s="16">
        <f t="shared" si="8"/>
        <v>0.21596994158469981</v>
      </c>
      <c r="I59" s="17" t="e">
        <f t="shared" si="1"/>
        <v>#DIV/0!</v>
      </c>
      <c r="J59" s="18">
        <f t="shared" si="2"/>
        <v>204653.37</v>
      </c>
      <c r="K59" s="17">
        <f t="shared" si="3"/>
        <v>90.95705333333332</v>
      </c>
      <c r="L59" s="18">
        <f t="shared" si="4"/>
        <v>-20346.630000000005</v>
      </c>
      <c r="M59" s="17">
        <f t="shared" si="5"/>
        <v>90.95705333333332</v>
      </c>
      <c r="N59" s="18">
        <f t="shared" si="6"/>
        <v>-20346.630000000005</v>
      </c>
    </row>
    <row r="60" spans="1:14" ht="112.5" hidden="1" outlineLevel="7" x14ac:dyDescent="0.2">
      <c r="A60" s="4" t="s">
        <v>75</v>
      </c>
      <c r="B60" s="5" t="s">
        <v>76</v>
      </c>
      <c r="C60" s="6"/>
      <c r="D60" s="6">
        <v>225000</v>
      </c>
      <c r="E60" s="6">
        <v>225000</v>
      </c>
      <c r="F60" s="6">
        <v>204653.37</v>
      </c>
      <c r="G60" s="17">
        <f t="shared" si="0"/>
        <v>3.1976292810840128E-2</v>
      </c>
      <c r="H60" s="16">
        <f t="shared" si="8"/>
        <v>0.21596994158469981</v>
      </c>
      <c r="I60" s="17" t="e">
        <f t="shared" si="1"/>
        <v>#DIV/0!</v>
      </c>
      <c r="J60" s="18">
        <f t="shared" si="2"/>
        <v>204653.37</v>
      </c>
      <c r="K60" s="17">
        <f t="shared" si="3"/>
        <v>90.95705333333332</v>
      </c>
      <c r="L60" s="18">
        <f t="shared" si="4"/>
        <v>-20346.630000000005</v>
      </c>
      <c r="M60" s="17">
        <f t="shared" si="5"/>
        <v>90.95705333333332</v>
      </c>
      <c r="N60" s="18">
        <f t="shared" si="6"/>
        <v>-20346.630000000005</v>
      </c>
    </row>
    <row r="61" spans="1:14" ht="22.5" outlineLevel="2" collapsed="1" x14ac:dyDescent="0.2">
      <c r="A61" s="9" t="s">
        <v>77</v>
      </c>
      <c r="B61" s="10" t="s">
        <v>78</v>
      </c>
      <c r="C61" s="11">
        <v>-67786.559999999998</v>
      </c>
      <c r="D61" s="11">
        <v>0</v>
      </c>
      <c r="E61" s="11">
        <v>0</v>
      </c>
      <c r="F61" s="11">
        <v>-1045.72</v>
      </c>
      <c r="G61" s="17">
        <f t="shared" si="0"/>
        <v>-1.6338968138248465E-4</v>
      </c>
      <c r="H61" s="16">
        <f t="shared" si="8"/>
        <v>-1.1035444337611068E-3</v>
      </c>
      <c r="I61" s="17">
        <f t="shared" si="1"/>
        <v>1.5426656847611091</v>
      </c>
      <c r="J61" s="18">
        <f t="shared" si="2"/>
        <v>66740.84</v>
      </c>
      <c r="K61" s="17">
        <v>0</v>
      </c>
      <c r="L61" s="18">
        <f t="shared" si="4"/>
        <v>-1045.72</v>
      </c>
      <c r="M61" s="17">
        <v>0</v>
      </c>
      <c r="N61" s="18">
        <f t="shared" si="6"/>
        <v>-1045.72</v>
      </c>
    </row>
    <row r="62" spans="1:14" ht="22.5" hidden="1" outlineLevel="3" x14ac:dyDescent="0.2">
      <c r="A62" s="9" t="s">
        <v>79</v>
      </c>
      <c r="B62" s="10" t="s">
        <v>78</v>
      </c>
      <c r="C62" s="11"/>
      <c r="D62" s="11">
        <v>0</v>
      </c>
      <c r="E62" s="11">
        <v>0</v>
      </c>
      <c r="F62" s="11">
        <v>-1045.72</v>
      </c>
      <c r="G62" s="17">
        <f t="shared" si="0"/>
        <v>-1.6338968138248465E-4</v>
      </c>
      <c r="H62" s="16">
        <f t="shared" si="8"/>
        <v>-1.1035444337611068E-3</v>
      </c>
      <c r="I62" s="17" t="e">
        <f t="shared" si="1"/>
        <v>#DIV/0!</v>
      </c>
      <c r="J62" s="18">
        <f t="shared" si="2"/>
        <v>-1045.72</v>
      </c>
      <c r="K62" s="17" t="e">
        <f t="shared" si="3"/>
        <v>#DIV/0!</v>
      </c>
      <c r="L62" s="18">
        <f t="shared" si="4"/>
        <v>-1045.72</v>
      </c>
      <c r="M62" s="17" t="e">
        <f t="shared" si="5"/>
        <v>#DIV/0!</v>
      </c>
      <c r="N62" s="18">
        <f t="shared" si="6"/>
        <v>-1045.72</v>
      </c>
    </row>
    <row r="63" spans="1:14" ht="56.25" hidden="1" outlineLevel="4" x14ac:dyDescent="0.2">
      <c r="A63" s="9" t="s">
        <v>80</v>
      </c>
      <c r="B63" s="10" t="s">
        <v>81</v>
      </c>
      <c r="C63" s="11"/>
      <c r="D63" s="11">
        <v>0</v>
      </c>
      <c r="E63" s="11">
        <v>0</v>
      </c>
      <c r="F63" s="11">
        <v>-1045.72</v>
      </c>
      <c r="G63" s="17">
        <f t="shared" si="0"/>
        <v>-1.6338968138248465E-4</v>
      </c>
      <c r="H63" s="16">
        <f t="shared" si="8"/>
        <v>-1.1035444337611068E-3</v>
      </c>
      <c r="I63" s="17" t="e">
        <f t="shared" si="1"/>
        <v>#DIV/0!</v>
      </c>
      <c r="J63" s="18">
        <f t="shared" si="2"/>
        <v>-1045.72</v>
      </c>
      <c r="K63" s="17" t="e">
        <f t="shared" si="3"/>
        <v>#DIV/0!</v>
      </c>
      <c r="L63" s="18">
        <f t="shared" si="4"/>
        <v>-1045.72</v>
      </c>
      <c r="M63" s="17" t="e">
        <f t="shared" si="5"/>
        <v>#DIV/0!</v>
      </c>
      <c r="N63" s="18">
        <f t="shared" si="6"/>
        <v>-1045.72</v>
      </c>
    </row>
    <row r="64" spans="1:14" ht="56.25" hidden="1" outlineLevel="7" x14ac:dyDescent="0.2">
      <c r="A64" s="4" t="s">
        <v>80</v>
      </c>
      <c r="B64" s="7" t="s">
        <v>81</v>
      </c>
      <c r="C64" s="6"/>
      <c r="D64" s="6">
        <v>0</v>
      </c>
      <c r="E64" s="6">
        <v>0</v>
      </c>
      <c r="F64" s="6">
        <v>-1045.72</v>
      </c>
      <c r="G64" s="17">
        <f t="shared" si="0"/>
        <v>-1.6338968138248465E-4</v>
      </c>
      <c r="H64" s="16">
        <f t="shared" si="8"/>
        <v>-1.1035444337611068E-3</v>
      </c>
      <c r="I64" s="17" t="e">
        <f t="shared" si="1"/>
        <v>#DIV/0!</v>
      </c>
      <c r="J64" s="18">
        <f t="shared" si="2"/>
        <v>-1045.72</v>
      </c>
      <c r="K64" s="17" t="e">
        <f t="shared" si="3"/>
        <v>#DIV/0!</v>
      </c>
      <c r="L64" s="18">
        <f t="shared" si="4"/>
        <v>-1045.72</v>
      </c>
      <c r="M64" s="17" t="e">
        <f t="shared" si="5"/>
        <v>#DIV/0!</v>
      </c>
      <c r="N64" s="18">
        <f t="shared" si="6"/>
        <v>-1045.72</v>
      </c>
    </row>
    <row r="65" spans="1:14" ht="22.5" outlineLevel="2" collapsed="1" x14ac:dyDescent="0.2">
      <c r="A65" s="9" t="s">
        <v>82</v>
      </c>
      <c r="B65" s="10" t="s">
        <v>83</v>
      </c>
      <c r="C65" s="11">
        <v>105421.71</v>
      </c>
      <c r="D65" s="11">
        <v>123000</v>
      </c>
      <c r="E65" s="11">
        <v>123000</v>
      </c>
      <c r="F65" s="11">
        <v>102825</v>
      </c>
      <c r="G65" s="17">
        <f t="shared" si="0"/>
        <v>1.6066006185359354E-2</v>
      </c>
      <c r="H65" s="16">
        <f t="shared" si="8"/>
        <v>0.10851084076185383</v>
      </c>
      <c r="I65" s="17">
        <f t="shared" si="1"/>
        <v>97.536835629017958</v>
      </c>
      <c r="J65" s="18">
        <f t="shared" si="2"/>
        <v>-2596.7100000000064</v>
      </c>
      <c r="K65" s="17">
        <f t="shared" si="3"/>
        <v>83.597560975609753</v>
      </c>
      <c r="L65" s="18">
        <f t="shared" si="4"/>
        <v>-20175</v>
      </c>
      <c r="M65" s="17">
        <f t="shared" si="5"/>
        <v>83.597560975609753</v>
      </c>
      <c r="N65" s="18">
        <f t="shared" si="6"/>
        <v>-20175</v>
      </c>
    </row>
    <row r="66" spans="1:14" ht="22.5" hidden="1" outlineLevel="3" x14ac:dyDescent="0.2">
      <c r="A66" s="9" t="s">
        <v>84</v>
      </c>
      <c r="B66" s="10" t="s">
        <v>83</v>
      </c>
      <c r="C66" s="11"/>
      <c r="D66" s="11">
        <v>123000</v>
      </c>
      <c r="E66" s="11">
        <v>123000</v>
      </c>
      <c r="F66" s="11">
        <v>102825</v>
      </c>
      <c r="G66" s="17">
        <f t="shared" si="0"/>
        <v>1.6066006185359354E-2</v>
      </c>
      <c r="H66" s="16">
        <f t="shared" si="8"/>
        <v>0.10851084076185383</v>
      </c>
      <c r="I66" s="17" t="e">
        <f t="shared" si="1"/>
        <v>#DIV/0!</v>
      </c>
      <c r="J66" s="18">
        <f t="shared" si="2"/>
        <v>102825</v>
      </c>
      <c r="K66" s="17">
        <f t="shared" si="3"/>
        <v>83.597560975609753</v>
      </c>
      <c r="L66" s="18">
        <f t="shared" si="4"/>
        <v>-20175</v>
      </c>
      <c r="M66" s="17">
        <f t="shared" si="5"/>
        <v>83.597560975609753</v>
      </c>
      <c r="N66" s="18">
        <f t="shared" si="6"/>
        <v>-20175</v>
      </c>
    </row>
    <row r="67" spans="1:14" ht="45" hidden="1" outlineLevel="4" x14ac:dyDescent="0.2">
      <c r="A67" s="9" t="s">
        <v>85</v>
      </c>
      <c r="B67" s="10" t="s">
        <v>86</v>
      </c>
      <c r="C67" s="11"/>
      <c r="D67" s="11">
        <v>123000</v>
      </c>
      <c r="E67" s="11">
        <v>123000</v>
      </c>
      <c r="F67" s="11">
        <v>102825</v>
      </c>
      <c r="G67" s="17">
        <f t="shared" si="0"/>
        <v>1.6066006185359354E-2</v>
      </c>
      <c r="H67" s="16">
        <f t="shared" si="8"/>
        <v>0.10851084076185383</v>
      </c>
      <c r="I67" s="17" t="e">
        <f t="shared" si="1"/>
        <v>#DIV/0!</v>
      </c>
      <c r="J67" s="18">
        <f t="shared" si="2"/>
        <v>102825</v>
      </c>
      <c r="K67" s="17">
        <f t="shared" si="3"/>
        <v>83.597560975609753</v>
      </c>
      <c r="L67" s="18">
        <f t="shared" si="4"/>
        <v>-20175</v>
      </c>
      <c r="M67" s="17">
        <f t="shared" si="5"/>
        <v>83.597560975609753</v>
      </c>
      <c r="N67" s="18">
        <f t="shared" si="6"/>
        <v>-20175</v>
      </c>
    </row>
    <row r="68" spans="1:14" ht="45" hidden="1" outlineLevel="7" x14ac:dyDescent="0.2">
      <c r="A68" s="4" t="s">
        <v>85</v>
      </c>
      <c r="B68" s="7" t="s">
        <v>86</v>
      </c>
      <c r="C68" s="6"/>
      <c r="D68" s="6">
        <v>123000</v>
      </c>
      <c r="E68" s="6">
        <v>123000</v>
      </c>
      <c r="F68" s="6">
        <v>102825</v>
      </c>
      <c r="G68" s="17">
        <f t="shared" si="0"/>
        <v>1.6066006185359354E-2</v>
      </c>
      <c r="H68" s="16">
        <f t="shared" si="8"/>
        <v>0.10851084076185383</v>
      </c>
      <c r="I68" s="17" t="e">
        <f t="shared" si="1"/>
        <v>#DIV/0!</v>
      </c>
      <c r="J68" s="18">
        <f t="shared" si="2"/>
        <v>102825</v>
      </c>
      <c r="K68" s="17">
        <f t="shared" si="3"/>
        <v>83.597560975609753</v>
      </c>
      <c r="L68" s="18">
        <f t="shared" si="4"/>
        <v>-20175</v>
      </c>
      <c r="M68" s="17">
        <f t="shared" si="5"/>
        <v>83.597560975609753</v>
      </c>
      <c r="N68" s="18">
        <f t="shared" si="6"/>
        <v>-20175</v>
      </c>
    </row>
    <row r="69" spans="1:14" ht="22.5" outlineLevel="2" collapsed="1" x14ac:dyDescent="0.2">
      <c r="A69" s="9" t="s">
        <v>87</v>
      </c>
      <c r="B69" s="10" t="s">
        <v>88</v>
      </c>
      <c r="C69" s="11">
        <v>-105291.41</v>
      </c>
      <c r="D69" s="11">
        <v>1493300</v>
      </c>
      <c r="E69" s="11">
        <v>1493300</v>
      </c>
      <c r="F69" s="11">
        <v>995698.03</v>
      </c>
      <c r="G69" s="17">
        <f t="shared" si="0"/>
        <v>0.15557394319212375</v>
      </c>
      <c r="H69" s="16">
        <f t="shared" si="8"/>
        <v>1.0507564345268328</v>
      </c>
      <c r="I69" s="17">
        <f t="shared" si="1"/>
        <v>-945.65931826727376</v>
      </c>
      <c r="J69" s="18">
        <f t="shared" si="2"/>
        <v>1100989.4399999999</v>
      </c>
      <c r="K69" s="17">
        <f t="shared" si="3"/>
        <v>66.67769570749347</v>
      </c>
      <c r="L69" s="18">
        <f t="shared" si="4"/>
        <v>-497601.97</v>
      </c>
      <c r="M69" s="17">
        <f t="shared" si="5"/>
        <v>66.67769570749347</v>
      </c>
      <c r="N69" s="18">
        <f t="shared" si="6"/>
        <v>-497601.97</v>
      </c>
    </row>
    <row r="70" spans="1:14" ht="45" hidden="1" outlineLevel="3" x14ac:dyDescent="0.2">
      <c r="A70" s="9" t="s">
        <v>89</v>
      </c>
      <c r="B70" s="10" t="s">
        <v>90</v>
      </c>
      <c r="C70" s="11"/>
      <c r="D70" s="11">
        <v>1493300</v>
      </c>
      <c r="E70" s="11">
        <v>1493300</v>
      </c>
      <c r="F70" s="11">
        <v>995698.03</v>
      </c>
      <c r="G70" s="17">
        <f t="shared" ref="G70:G133" si="12">F70/F$5*100</f>
        <v>0.15557394319212375</v>
      </c>
      <c r="H70" s="16">
        <f t="shared" si="8"/>
        <v>1.0507564345268328</v>
      </c>
      <c r="I70" s="17" t="e">
        <f t="shared" ref="I70:I133" si="13">F70/C70*100</f>
        <v>#DIV/0!</v>
      </c>
      <c r="J70" s="18">
        <f t="shared" ref="J70:J133" si="14">F70-C70</f>
        <v>995698.03</v>
      </c>
      <c r="K70" s="17">
        <f t="shared" ref="K70:K133" si="15">F70/D70*100</f>
        <v>66.67769570749347</v>
      </c>
      <c r="L70" s="18">
        <f t="shared" ref="L70:L133" si="16">F70-D70</f>
        <v>-497601.97</v>
      </c>
      <c r="M70" s="17">
        <f t="shared" ref="M70:M133" si="17">F70/E70*100</f>
        <v>66.67769570749347</v>
      </c>
      <c r="N70" s="18">
        <f t="shared" ref="N70:N133" si="18">F70-E70</f>
        <v>-497601.97</v>
      </c>
    </row>
    <row r="71" spans="1:14" ht="78.75" hidden="1" outlineLevel="4" x14ac:dyDescent="0.2">
      <c r="A71" s="9" t="s">
        <v>91</v>
      </c>
      <c r="B71" s="10" t="s">
        <v>92</v>
      </c>
      <c r="C71" s="11"/>
      <c r="D71" s="11">
        <v>1493300</v>
      </c>
      <c r="E71" s="11">
        <v>1493300</v>
      </c>
      <c r="F71" s="11">
        <v>995698.03</v>
      </c>
      <c r="G71" s="17">
        <f t="shared" si="12"/>
        <v>0.15557394319212375</v>
      </c>
      <c r="H71" s="16">
        <f t="shared" ref="H71:H134" si="19">F71/F$6*100</f>
        <v>1.0507564345268328</v>
      </c>
      <c r="I71" s="17" t="e">
        <f t="shared" si="13"/>
        <v>#DIV/0!</v>
      </c>
      <c r="J71" s="18">
        <f t="shared" si="14"/>
        <v>995698.03</v>
      </c>
      <c r="K71" s="17">
        <f t="shared" si="15"/>
        <v>66.67769570749347</v>
      </c>
      <c r="L71" s="18">
        <f t="shared" si="16"/>
        <v>-497601.97</v>
      </c>
      <c r="M71" s="17">
        <f t="shared" si="17"/>
        <v>66.67769570749347</v>
      </c>
      <c r="N71" s="18">
        <f t="shared" si="18"/>
        <v>-497601.97</v>
      </c>
    </row>
    <row r="72" spans="1:14" ht="78.75" hidden="1" outlineLevel="7" x14ac:dyDescent="0.2">
      <c r="A72" s="4" t="s">
        <v>91</v>
      </c>
      <c r="B72" s="7" t="s">
        <v>92</v>
      </c>
      <c r="C72" s="6"/>
      <c r="D72" s="6">
        <v>1493300</v>
      </c>
      <c r="E72" s="6">
        <v>1493300</v>
      </c>
      <c r="F72" s="6">
        <v>995698.03</v>
      </c>
      <c r="G72" s="17">
        <f t="shared" si="12"/>
        <v>0.15557394319212375</v>
      </c>
      <c r="H72" s="16">
        <f t="shared" si="19"/>
        <v>1.0507564345268328</v>
      </c>
      <c r="I72" s="17" t="e">
        <f t="shared" si="13"/>
        <v>#DIV/0!</v>
      </c>
      <c r="J72" s="18">
        <f t="shared" si="14"/>
        <v>995698.03</v>
      </c>
      <c r="K72" s="17">
        <f t="shared" si="15"/>
        <v>66.67769570749347</v>
      </c>
      <c r="L72" s="18">
        <f t="shared" si="16"/>
        <v>-497601.97</v>
      </c>
      <c r="M72" s="17">
        <f t="shared" si="17"/>
        <v>66.67769570749347</v>
      </c>
      <c r="N72" s="18">
        <f t="shared" si="18"/>
        <v>-497601.97</v>
      </c>
    </row>
    <row r="73" spans="1:14" ht="22.5" outlineLevel="1" x14ac:dyDescent="0.2">
      <c r="A73" s="9" t="s">
        <v>93</v>
      </c>
      <c r="B73" s="10" t="s">
        <v>94</v>
      </c>
      <c r="C73" s="11">
        <f>C74+C78</f>
        <v>3875133.05</v>
      </c>
      <c r="D73" s="11">
        <f t="shared" ref="D73:F73" si="20">D74+D78</f>
        <v>4922000</v>
      </c>
      <c r="E73" s="11">
        <f t="shared" si="20"/>
        <v>4922000</v>
      </c>
      <c r="F73" s="11">
        <f t="shared" si="20"/>
        <v>4641938.82</v>
      </c>
      <c r="G73" s="17">
        <f t="shared" si="12"/>
        <v>0.72528488007954972</v>
      </c>
      <c r="H73" s="16">
        <f t="shared" si="19"/>
        <v>4.8986208035330687</v>
      </c>
      <c r="I73" s="17">
        <f t="shared" si="13"/>
        <v>119.78785657436977</v>
      </c>
      <c r="J73" s="18">
        <f t="shared" si="14"/>
        <v>766805.77000000048</v>
      </c>
      <c r="K73" s="17">
        <f t="shared" si="15"/>
        <v>94.310012596505487</v>
      </c>
      <c r="L73" s="18">
        <f t="shared" si="16"/>
        <v>-280061.1799999997</v>
      </c>
      <c r="M73" s="17">
        <f t="shared" si="17"/>
        <v>94.310012596505487</v>
      </c>
      <c r="N73" s="18">
        <f t="shared" si="18"/>
        <v>-280061.1799999997</v>
      </c>
    </row>
    <row r="74" spans="1:14" ht="16.5" customHeight="1" outlineLevel="2" collapsed="1" x14ac:dyDescent="0.2">
      <c r="A74" s="9" t="s">
        <v>95</v>
      </c>
      <c r="B74" s="10" t="s">
        <v>96</v>
      </c>
      <c r="C74" s="11">
        <v>2159526.31</v>
      </c>
      <c r="D74" s="11">
        <v>2323000</v>
      </c>
      <c r="E74" s="11">
        <v>2323000</v>
      </c>
      <c r="F74" s="11">
        <v>2473764.46</v>
      </c>
      <c r="G74" s="17">
        <f t="shared" si="12"/>
        <v>0.386516072117502</v>
      </c>
      <c r="H74" s="16">
        <f t="shared" si="19"/>
        <v>2.6105544507794152</v>
      </c>
      <c r="I74" s="17">
        <f t="shared" si="13"/>
        <v>114.5512536033886</v>
      </c>
      <c r="J74" s="18">
        <f t="shared" si="14"/>
        <v>314238.14999999991</v>
      </c>
      <c r="K74" s="17">
        <f t="shared" si="15"/>
        <v>106.49007576409815</v>
      </c>
      <c r="L74" s="18">
        <f t="shared" si="16"/>
        <v>150764.45999999996</v>
      </c>
      <c r="M74" s="17">
        <f t="shared" si="17"/>
        <v>106.49007576409815</v>
      </c>
      <c r="N74" s="18">
        <f t="shared" si="18"/>
        <v>150764.45999999996</v>
      </c>
    </row>
    <row r="75" spans="1:14" ht="56.25" hidden="1" outlineLevel="3" x14ac:dyDescent="0.2">
      <c r="A75" s="9" t="s">
        <v>97</v>
      </c>
      <c r="B75" s="10" t="s">
        <v>98</v>
      </c>
      <c r="C75" s="11"/>
      <c r="D75" s="11">
        <v>2323000</v>
      </c>
      <c r="E75" s="11">
        <v>2323000</v>
      </c>
      <c r="F75" s="11">
        <v>2473764.46</v>
      </c>
      <c r="G75" s="17">
        <f t="shared" si="12"/>
        <v>0.386516072117502</v>
      </c>
      <c r="H75" s="16">
        <f t="shared" si="19"/>
        <v>2.6105544507794152</v>
      </c>
      <c r="I75" s="17" t="e">
        <f t="shared" si="13"/>
        <v>#DIV/0!</v>
      </c>
      <c r="J75" s="18">
        <f t="shared" si="14"/>
        <v>2473764.46</v>
      </c>
      <c r="K75" s="17">
        <f t="shared" si="15"/>
        <v>106.49007576409815</v>
      </c>
      <c r="L75" s="18">
        <f t="shared" si="16"/>
        <v>150764.45999999996</v>
      </c>
      <c r="M75" s="17">
        <f t="shared" si="17"/>
        <v>106.49007576409815</v>
      </c>
      <c r="N75" s="18">
        <f t="shared" si="18"/>
        <v>150764.45999999996</v>
      </c>
    </row>
    <row r="76" spans="1:14" ht="90" hidden="1" outlineLevel="4" x14ac:dyDescent="0.2">
      <c r="A76" s="9" t="s">
        <v>99</v>
      </c>
      <c r="B76" s="10" t="s">
        <v>100</v>
      </c>
      <c r="C76" s="11"/>
      <c r="D76" s="11">
        <v>2323000</v>
      </c>
      <c r="E76" s="11">
        <v>2323000</v>
      </c>
      <c r="F76" s="11">
        <v>2473764.46</v>
      </c>
      <c r="G76" s="17">
        <f t="shared" si="12"/>
        <v>0.386516072117502</v>
      </c>
      <c r="H76" s="16">
        <f t="shared" si="19"/>
        <v>2.6105544507794152</v>
      </c>
      <c r="I76" s="17" t="e">
        <f t="shared" si="13"/>
        <v>#DIV/0!</v>
      </c>
      <c r="J76" s="18">
        <f t="shared" si="14"/>
        <v>2473764.46</v>
      </c>
      <c r="K76" s="17">
        <f t="shared" si="15"/>
        <v>106.49007576409815</v>
      </c>
      <c r="L76" s="18">
        <f t="shared" si="16"/>
        <v>150764.45999999996</v>
      </c>
      <c r="M76" s="17">
        <f t="shared" si="17"/>
        <v>106.49007576409815</v>
      </c>
      <c r="N76" s="18">
        <f t="shared" si="18"/>
        <v>150764.45999999996</v>
      </c>
    </row>
    <row r="77" spans="1:14" ht="90" hidden="1" outlineLevel="7" x14ac:dyDescent="0.2">
      <c r="A77" s="4" t="s">
        <v>99</v>
      </c>
      <c r="B77" s="7" t="s">
        <v>100</v>
      </c>
      <c r="C77" s="6"/>
      <c r="D77" s="6">
        <v>2323000</v>
      </c>
      <c r="E77" s="6">
        <v>2323000</v>
      </c>
      <c r="F77" s="6">
        <v>2473764.46</v>
      </c>
      <c r="G77" s="17">
        <f t="shared" si="12"/>
        <v>0.386516072117502</v>
      </c>
      <c r="H77" s="16">
        <f t="shared" si="19"/>
        <v>2.6105544507794152</v>
      </c>
      <c r="I77" s="17" t="e">
        <f t="shared" si="13"/>
        <v>#DIV/0!</v>
      </c>
      <c r="J77" s="18">
        <f t="shared" si="14"/>
        <v>2473764.46</v>
      </c>
      <c r="K77" s="17">
        <f t="shared" si="15"/>
        <v>106.49007576409815</v>
      </c>
      <c r="L77" s="18">
        <f t="shared" si="16"/>
        <v>150764.45999999996</v>
      </c>
      <c r="M77" s="17">
        <f t="shared" si="17"/>
        <v>106.49007576409815</v>
      </c>
      <c r="N77" s="18">
        <f t="shared" si="18"/>
        <v>150764.45999999996</v>
      </c>
    </row>
    <row r="78" spans="1:14" ht="17.25" customHeight="1" outlineLevel="2" x14ac:dyDescent="0.2">
      <c r="A78" s="9" t="s">
        <v>101</v>
      </c>
      <c r="B78" s="10" t="s">
        <v>102</v>
      </c>
      <c r="C78" s="11">
        <f>C79+C83</f>
        <v>1715606.74</v>
      </c>
      <c r="D78" s="11">
        <f t="shared" ref="D78:F78" si="21">D79+D83</f>
        <v>2599000</v>
      </c>
      <c r="E78" s="11">
        <f t="shared" si="21"/>
        <v>2599000</v>
      </c>
      <c r="F78" s="11">
        <f t="shared" si="21"/>
        <v>2168174.36</v>
      </c>
      <c r="G78" s="17">
        <f t="shared" si="12"/>
        <v>0.33876880796204772</v>
      </c>
      <c r="H78" s="16">
        <f t="shared" si="19"/>
        <v>2.2880663527536527</v>
      </c>
      <c r="I78" s="17">
        <f t="shared" si="13"/>
        <v>126.37944987322676</v>
      </c>
      <c r="J78" s="18">
        <f t="shared" si="14"/>
        <v>452567.61999999988</v>
      </c>
      <c r="K78" s="17">
        <f t="shared" si="15"/>
        <v>83.423407464409379</v>
      </c>
      <c r="L78" s="18">
        <f t="shared" si="16"/>
        <v>-430825.64000000013</v>
      </c>
      <c r="M78" s="17">
        <f t="shared" si="17"/>
        <v>83.423407464409379</v>
      </c>
      <c r="N78" s="18">
        <f t="shared" si="18"/>
        <v>-430825.64000000013</v>
      </c>
    </row>
    <row r="79" spans="1:14" ht="18" customHeight="1" outlineLevel="3" collapsed="1" x14ac:dyDescent="0.2">
      <c r="A79" s="9" t="s">
        <v>103</v>
      </c>
      <c r="B79" s="10" t="s">
        <v>104</v>
      </c>
      <c r="C79" s="11">
        <v>226072.81</v>
      </c>
      <c r="D79" s="11">
        <v>755000</v>
      </c>
      <c r="E79" s="11">
        <v>755000</v>
      </c>
      <c r="F79" s="11">
        <v>400680.35</v>
      </c>
      <c r="G79" s="17">
        <f t="shared" si="12"/>
        <v>6.2604745747162169E-2</v>
      </c>
      <c r="H79" s="16">
        <f t="shared" si="19"/>
        <v>0.42283648582790045</v>
      </c>
      <c r="I79" s="17">
        <f t="shared" si="13"/>
        <v>177.23509076566967</v>
      </c>
      <c r="J79" s="18">
        <f t="shared" si="14"/>
        <v>174607.53999999998</v>
      </c>
      <c r="K79" s="17">
        <f t="shared" si="15"/>
        <v>53.070245033112585</v>
      </c>
      <c r="L79" s="18">
        <f t="shared" si="16"/>
        <v>-354319.65</v>
      </c>
      <c r="M79" s="17">
        <f t="shared" si="17"/>
        <v>53.070245033112585</v>
      </c>
      <c r="N79" s="18">
        <f t="shared" si="18"/>
        <v>-354319.65</v>
      </c>
    </row>
    <row r="80" spans="1:14" ht="45" hidden="1" outlineLevel="4" x14ac:dyDescent="0.2">
      <c r="A80" s="9" t="s">
        <v>105</v>
      </c>
      <c r="B80" s="10" t="s">
        <v>106</v>
      </c>
      <c r="C80" s="11"/>
      <c r="D80" s="11">
        <v>755000</v>
      </c>
      <c r="E80" s="11">
        <v>755000</v>
      </c>
      <c r="F80" s="11">
        <v>400680.35</v>
      </c>
      <c r="G80" s="17">
        <f t="shared" si="12"/>
        <v>6.2604745747162169E-2</v>
      </c>
      <c r="H80" s="16">
        <f t="shared" si="19"/>
        <v>0.42283648582790045</v>
      </c>
      <c r="I80" s="17" t="e">
        <f t="shared" si="13"/>
        <v>#DIV/0!</v>
      </c>
      <c r="J80" s="18">
        <f t="shared" si="14"/>
        <v>400680.35</v>
      </c>
      <c r="K80" s="17">
        <f t="shared" si="15"/>
        <v>53.070245033112585</v>
      </c>
      <c r="L80" s="18">
        <f t="shared" si="16"/>
        <v>-354319.65</v>
      </c>
      <c r="M80" s="17">
        <f t="shared" si="17"/>
        <v>53.070245033112585</v>
      </c>
      <c r="N80" s="18">
        <f t="shared" si="18"/>
        <v>-354319.65</v>
      </c>
    </row>
    <row r="81" spans="1:14" ht="78.75" hidden="1" outlineLevel="5" x14ac:dyDescent="0.2">
      <c r="A81" s="9" t="s">
        <v>107</v>
      </c>
      <c r="B81" s="10" t="s">
        <v>108</v>
      </c>
      <c r="C81" s="11"/>
      <c r="D81" s="11">
        <v>755000</v>
      </c>
      <c r="E81" s="11">
        <v>755000</v>
      </c>
      <c r="F81" s="11">
        <v>400680.35</v>
      </c>
      <c r="G81" s="17">
        <f t="shared" si="12"/>
        <v>6.2604745747162169E-2</v>
      </c>
      <c r="H81" s="16">
        <f t="shared" si="19"/>
        <v>0.42283648582790045</v>
      </c>
      <c r="I81" s="17" t="e">
        <f t="shared" si="13"/>
        <v>#DIV/0!</v>
      </c>
      <c r="J81" s="18">
        <f t="shared" si="14"/>
        <v>400680.35</v>
      </c>
      <c r="K81" s="17">
        <f t="shared" si="15"/>
        <v>53.070245033112585</v>
      </c>
      <c r="L81" s="18">
        <f t="shared" si="16"/>
        <v>-354319.65</v>
      </c>
      <c r="M81" s="17">
        <f t="shared" si="17"/>
        <v>53.070245033112585</v>
      </c>
      <c r="N81" s="18">
        <f t="shared" si="18"/>
        <v>-354319.65</v>
      </c>
    </row>
    <row r="82" spans="1:14" ht="78.75" hidden="1" outlineLevel="7" x14ac:dyDescent="0.2">
      <c r="A82" s="4" t="s">
        <v>107</v>
      </c>
      <c r="B82" s="7" t="s">
        <v>108</v>
      </c>
      <c r="C82" s="6"/>
      <c r="D82" s="6">
        <v>755000</v>
      </c>
      <c r="E82" s="6">
        <v>755000</v>
      </c>
      <c r="F82" s="6">
        <v>400680.35</v>
      </c>
      <c r="G82" s="17">
        <f t="shared" si="12"/>
        <v>6.2604745747162169E-2</v>
      </c>
      <c r="H82" s="16">
        <f t="shared" si="19"/>
        <v>0.42283648582790045</v>
      </c>
      <c r="I82" s="17" t="e">
        <f t="shared" si="13"/>
        <v>#DIV/0!</v>
      </c>
      <c r="J82" s="18">
        <f t="shared" si="14"/>
        <v>400680.35</v>
      </c>
      <c r="K82" s="17">
        <f t="shared" si="15"/>
        <v>53.070245033112585</v>
      </c>
      <c r="L82" s="18">
        <f t="shared" si="16"/>
        <v>-354319.65</v>
      </c>
      <c r="M82" s="17">
        <f t="shared" si="17"/>
        <v>53.070245033112585</v>
      </c>
      <c r="N82" s="18">
        <f t="shared" si="18"/>
        <v>-354319.65</v>
      </c>
    </row>
    <row r="83" spans="1:14" ht="17.25" customHeight="1" outlineLevel="3" collapsed="1" x14ac:dyDescent="0.2">
      <c r="A83" s="9" t="s">
        <v>109</v>
      </c>
      <c r="B83" s="10" t="s">
        <v>110</v>
      </c>
      <c r="C83" s="11">
        <v>1489533.93</v>
      </c>
      <c r="D83" s="11">
        <v>1844000</v>
      </c>
      <c r="E83" s="11">
        <v>1844000</v>
      </c>
      <c r="F83" s="11">
        <v>1767494.01</v>
      </c>
      <c r="G83" s="17">
        <f t="shared" si="12"/>
        <v>0.27616406221488554</v>
      </c>
      <c r="H83" s="16">
        <f t="shared" si="19"/>
        <v>1.8652298669257525</v>
      </c>
      <c r="I83" s="17">
        <f t="shared" si="13"/>
        <v>118.66087602314639</v>
      </c>
      <c r="J83" s="18">
        <f t="shared" si="14"/>
        <v>277960.08000000007</v>
      </c>
      <c r="K83" s="17">
        <f t="shared" si="15"/>
        <v>95.851085140997824</v>
      </c>
      <c r="L83" s="18">
        <f t="shared" si="16"/>
        <v>-76505.989999999991</v>
      </c>
      <c r="M83" s="17">
        <f t="shared" si="17"/>
        <v>95.851085140997824</v>
      </c>
      <c r="N83" s="18">
        <f t="shared" si="18"/>
        <v>-76505.989999999991</v>
      </c>
    </row>
    <row r="84" spans="1:14" ht="45" hidden="1" outlineLevel="4" x14ac:dyDescent="0.2">
      <c r="A84" s="9" t="s">
        <v>111</v>
      </c>
      <c r="B84" s="10" t="s">
        <v>112</v>
      </c>
      <c r="C84" s="11"/>
      <c r="D84" s="11">
        <v>1844000</v>
      </c>
      <c r="E84" s="11">
        <v>1844000</v>
      </c>
      <c r="F84" s="11">
        <v>1767494.01</v>
      </c>
      <c r="G84" s="17">
        <f t="shared" si="12"/>
        <v>0.27616406221488554</v>
      </c>
      <c r="H84" s="16">
        <f t="shared" si="19"/>
        <v>1.8652298669257525</v>
      </c>
      <c r="I84" s="17" t="e">
        <f t="shared" si="13"/>
        <v>#DIV/0!</v>
      </c>
      <c r="J84" s="18">
        <f t="shared" si="14"/>
        <v>1767494.01</v>
      </c>
      <c r="K84" s="17">
        <f t="shared" si="15"/>
        <v>95.851085140997824</v>
      </c>
      <c r="L84" s="18">
        <f t="shared" si="16"/>
        <v>-76505.989999999991</v>
      </c>
      <c r="M84" s="17">
        <f t="shared" si="17"/>
        <v>95.851085140997824</v>
      </c>
      <c r="N84" s="18">
        <f t="shared" si="18"/>
        <v>-76505.989999999991</v>
      </c>
    </row>
    <row r="85" spans="1:14" ht="78.75" hidden="1" outlineLevel="5" x14ac:dyDescent="0.2">
      <c r="A85" s="9" t="s">
        <v>113</v>
      </c>
      <c r="B85" s="10" t="s">
        <v>114</v>
      </c>
      <c r="C85" s="11"/>
      <c r="D85" s="11">
        <v>1844000</v>
      </c>
      <c r="E85" s="11">
        <v>1844000</v>
      </c>
      <c r="F85" s="11">
        <v>1767494.01</v>
      </c>
      <c r="G85" s="17">
        <f t="shared" si="12"/>
        <v>0.27616406221488554</v>
      </c>
      <c r="H85" s="16">
        <f t="shared" si="19"/>
        <v>1.8652298669257525</v>
      </c>
      <c r="I85" s="17" t="e">
        <f t="shared" si="13"/>
        <v>#DIV/0!</v>
      </c>
      <c r="J85" s="18">
        <f t="shared" si="14"/>
        <v>1767494.01</v>
      </c>
      <c r="K85" s="17">
        <f t="shared" si="15"/>
        <v>95.851085140997824</v>
      </c>
      <c r="L85" s="18">
        <f t="shared" si="16"/>
        <v>-76505.989999999991</v>
      </c>
      <c r="M85" s="17">
        <f t="shared" si="17"/>
        <v>95.851085140997824</v>
      </c>
      <c r="N85" s="18">
        <f t="shared" si="18"/>
        <v>-76505.989999999991</v>
      </c>
    </row>
    <row r="86" spans="1:14" ht="78.75" hidden="1" outlineLevel="7" x14ac:dyDescent="0.2">
      <c r="A86" s="4" t="s">
        <v>113</v>
      </c>
      <c r="B86" s="7" t="s">
        <v>114</v>
      </c>
      <c r="C86" s="6"/>
      <c r="D86" s="6">
        <v>1844000</v>
      </c>
      <c r="E86" s="6">
        <v>1844000</v>
      </c>
      <c r="F86" s="6">
        <v>1767494.01</v>
      </c>
      <c r="G86" s="17">
        <f t="shared" si="12"/>
        <v>0.27616406221488554</v>
      </c>
      <c r="H86" s="16">
        <f t="shared" si="19"/>
        <v>1.8652298669257525</v>
      </c>
      <c r="I86" s="17" t="e">
        <f t="shared" si="13"/>
        <v>#DIV/0!</v>
      </c>
      <c r="J86" s="18">
        <f t="shared" si="14"/>
        <v>1767494.01</v>
      </c>
      <c r="K86" s="17">
        <f t="shared" si="15"/>
        <v>95.851085140997824</v>
      </c>
      <c r="L86" s="18">
        <f t="shared" si="16"/>
        <v>-76505.989999999991</v>
      </c>
      <c r="M86" s="17">
        <f t="shared" si="17"/>
        <v>95.851085140997824</v>
      </c>
      <c r="N86" s="18">
        <f t="shared" si="18"/>
        <v>-76505.989999999991</v>
      </c>
    </row>
    <row r="87" spans="1:14" ht="18" customHeight="1" outlineLevel="1" collapsed="1" x14ac:dyDescent="0.2">
      <c r="A87" s="9" t="s">
        <v>115</v>
      </c>
      <c r="B87" s="10" t="s">
        <v>116</v>
      </c>
      <c r="C87" s="11">
        <v>1055071.21</v>
      </c>
      <c r="D87" s="11">
        <v>1100000</v>
      </c>
      <c r="E87" s="11">
        <v>1100000</v>
      </c>
      <c r="F87" s="11">
        <v>1866184.56</v>
      </c>
      <c r="G87" s="17">
        <f t="shared" si="12"/>
        <v>0.29158407667378677</v>
      </c>
      <c r="H87" s="16">
        <f t="shared" si="19"/>
        <v>1.9693776379517653</v>
      </c>
      <c r="I87" s="17">
        <f t="shared" si="13"/>
        <v>176.8775929351726</v>
      </c>
      <c r="J87" s="18">
        <f t="shared" si="14"/>
        <v>811113.35000000009</v>
      </c>
      <c r="K87" s="17">
        <f t="shared" si="15"/>
        <v>169.65314181818184</v>
      </c>
      <c r="L87" s="18">
        <f t="shared" si="16"/>
        <v>766184.56</v>
      </c>
      <c r="M87" s="17">
        <f t="shared" si="17"/>
        <v>169.65314181818184</v>
      </c>
      <c r="N87" s="18">
        <f t="shared" si="18"/>
        <v>766184.56</v>
      </c>
    </row>
    <row r="88" spans="1:14" ht="33.75" hidden="1" outlineLevel="2" x14ac:dyDescent="0.2">
      <c r="A88" s="9" t="s">
        <v>117</v>
      </c>
      <c r="B88" s="10" t="s">
        <v>118</v>
      </c>
      <c r="C88" s="11"/>
      <c r="D88" s="11">
        <v>1100000</v>
      </c>
      <c r="E88" s="11">
        <v>1100000</v>
      </c>
      <c r="F88" s="11">
        <v>1866184.56</v>
      </c>
      <c r="G88" s="17">
        <f t="shared" si="12"/>
        <v>0.29158407667378677</v>
      </c>
      <c r="H88" s="16">
        <f t="shared" si="19"/>
        <v>1.9693776379517653</v>
      </c>
      <c r="I88" s="17" t="e">
        <f t="shared" si="13"/>
        <v>#DIV/0!</v>
      </c>
      <c r="J88" s="18">
        <f t="shared" si="14"/>
        <v>1866184.56</v>
      </c>
      <c r="K88" s="17">
        <f t="shared" si="15"/>
        <v>169.65314181818184</v>
      </c>
      <c r="L88" s="18">
        <f t="shared" si="16"/>
        <v>766184.56</v>
      </c>
      <c r="M88" s="17">
        <f t="shared" si="17"/>
        <v>169.65314181818184</v>
      </c>
      <c r="N88" s="18">
        <f t="shared" si="18"/>
        <v>766184.56</v>
      </c>
    </row>
    <row r="89" spans="1:14" ht="56.25" hidden="1" outlineLevel="3" x14ac:dyDescent="0.2">
      <c r="A89" s="9" t="s">
        <v>119</v>
      </c>
      <c r="B89" s="10" t="s">
        <v>120</v>
      </c>
      <c r="C89" s="11"/>
      <c r="D89" s="11">
        <v>1100000</v>
      </c>
      <c r="E89" s="11">
        <v>1100000</v>
      </c>
      <c r="F89" s="11">
        <v>1866184.56</v>
      </c>
      <c r="G89" s="17">
        <f t="shared" si="12"/>
        <v>0.29158407667378677</v>
      </c>
      <c r="H89" s="16">
        <f t="shared" si="19"/>
        <v>1.9693776379517653</v>
      </c>
      <c r="I89" s="17" t="e">
        <f t="shared" si="13"/>
        <v>#DIV/0!</v>
      </c>
      <c r="J89" s="18">
        <f t="shared" si="14"/>
        <v>1866184.56</v>
      </c>
      <c r="K89" s="17">
        <f t="shared" si="15"/>
        <v>169.65314181818184</v>
      </c>
      <c r="L89" s="18">
        <f t="shared" si="16"/>
        <v>766184.56</v>
      </c>
      <c r="M89" s="17">
        <f t="shared" si="17"/>
        <v>169.65314181818184</v>
      </c>
      <c r="N89" s="18">
        <f t="shared" si="18"/>
        <v>766184.56</v>
      </c>
    </row>
    <row r="90" spans="1:14" ht="78.75" hidden="1" outlineLevel="4" x14ac:dyDescent="0.2">
      <c r="A90" s="9" t="s">
        <v>121</v>
      </c>
      <c r="B90" s="10" t="s">
        <v>122</v>
      </c>
      <c r="C90" s="11"/>
      <c r="D90" s="11">
        <v>1100000</v>
      </c>
      <c r="E90" s="11">
        <v>1100000</v>
      </c>
      <c r="F90" s="11">
        <v>1832492.82</v>
      </c>
      <c r="G90" s="17">
        <f t="shared" si="12"/>
        <v>0.28631987338435794</v>
      </c>
      <c r="H90" s="16">
        <f t="shared" si="19"/>
        <v>1.9338228698104594</v>
      </c>
      <c r="I90" s="17" t="e">
        <f t="shared" si="13"/>
        <v>#DIV/0!</v>
      </c>
      <c r="J90" s="18">
        <f t="shared" si="14"/>
        <v>1832492.82</v>
      </c>
      <c r="K90" s="17">
        <f t="shared" si="15"/>
        <v>166.59025636363637</v>
      </c>
      <c r="L90" s="18">
        <f t="shared" si="16"/>
        <v>732492.82000000007</v>
      </c>
      <c r="M90" s="17">
        <f t="shared" si="17"/>
        <v>166.59025636363637</v>
      </c>
      <c r="N90" s="18">
        <f t="shared" si="18"/>
        <v>732492.82000000007</v>
      </c>
    </row>
    <row r="91" spans="1:14" ht="78.75" hidden="1" outlineLevel="7" x14ac:dyDescent="0.2">
      <c r="A91" s="4" t="s">
        <v>121</v>
      </c>
      <c r="B91" s="7" t="s">
        <v>122</v>
      </c>
      <c r="C91" s="6"/>
      <c r="D91" s="6">
        <v>1100000</v>
      </c>
      <c r="E91" s="6">
        <v>1100000</v>
      </c>
      <c r="F91" s="6">
        <v>1832492.82</v>
      </c>
      <c r="G91" s="17">
        <f t="shared" si="12"/>
        <v>0.28631987338435794</v>
      </c>
      <c r="H91" s="16">
        <f t="shared" si="19"/>
        <v>1.9338228698104594</v>
      </c>
      <c r="I91" s="17" t="e">
        <f t="shared" si="13"/>
        <v>#DIV/0!</v>
      </c>
      <c r="J91" s="18">
        <f t="shared" si="14"/>
        <v>1832492.82</v>
      </c>
      <c r="K91" s="17">
        <f t="shared" si="15"/>
        <v>166.59025636363637</v>
      </c>
      <c r="L91" s="18">
        <f t="shared" si="16"/>
        <v>732492.82000000007</v>
      </c>
      <c r="M91" s="17">
        <f t="shared" si="17"/>
        <v>166.59025636363637</v>
      </c>
      <c r="N91" s="18">
        <f t="shared" si="18"/>
        <v>732492.82000000007</v>
      </c>
    </row>
    <row r="92" spans="1:14" ht="90" hidden="1" outlineLevel="4" x14ac:dyDescent="0.2">
      <c r="A92" s="9" t="s">
        <v>123</v>
      </c>
      <c r="B92" s="12" t="s">
        <v>124</v>
      </c>
      <c r="C92" s="11"/>
      <c r="D92" s="11">
        <v>0</v>
      </c>
      <c r="E92" s="11">
        <v>0</v>
      </c>
      <c r="F92" s="11">
        <v>33691.74</v>
      </c>
      <c r="G92" s="17">
        <f t="shared" si="12"/>
        <v>5.2642032894288267E-3</v>
      </c>
      <c r="H92" s="16">
        <f t="shared" si="19"/>
        <v>3.5554768141305926E-2</v>
      </c>
      <c r="I92" s="17" t="e">
        <f t="shared" si="13"/>
        <v>#DIV/0!</v>
      </c>
      <c r="J92" s="18">
        <f t="shared" si="14"/>
        <v>33691.74</v>
      </c>
      <c r="K92" s="17" t="e">
        <f t="shared" si="15"/>
        <v>#DIV/0!</v>
      </c>
      <c r="L92" s="18">
        <f t="shared" si="16"/>
        <v>33691.74</v>
      </c>
      <c r="M92" s="17" t="e">
        <f t="shared" si="17"/>
        <v>#DIV/0!</v>
      </c>
      <c r="N92" s="18">
        <f t="shared" si="18"/>
        <v>33691.74</v>
      </c>
    </row>
    <row r="93" spans="1:14" ht="90" hidden="1" outlineLevel="7" x14ac:dyDescent="0.2">
      <c r="A93" s="4" t="s">
        <v>123</v>
      </c>
      <c r="B93" s="5" t="s">
        <v>124</v>
      </c>
      <c r="C93" s="6"/>
      <c r="D93" s="6">
        <v>0</v>
      </c>
      <c r="E93" s="6">
        <v>0</v>
      </c>
      <c r="F93" s="6">
        <v>33691.74</v>
      </c>
      <c r="G93" s="17">
        <f t="shared" si="12"/>
        <v>5.2642032894288267E-3</v>
      </c>
      <c r="H93" s="16">
        <f t="shared" si="19"/>
        <v>3.5554768141305926E-2</v>
      </c>
      <c r="I93" s="17" t="e">
        <f t="shared" si="13"/>
        <v>#DIV/0!</v>
      </c>
      <c r="J93" s="18">
        <f t="shared" si="14"/>
        <v>33691.74</v>
      </c>
      <c r="K93" s="17" t="e">
        <f t="shared" si="15"/>
        <v>#DIV/0!</v>
      </c>
      <c r="L93" s="18">
        <f t="shared" si="16"/>
        <v>33691.74</v>
      </c>
      <c r="M93" s="17" t="e">
        <f t="shared" si="17"/>
        <v>#DIV/0!</v>
      </c>
      <c r="N93" s="18">
        <f t="shared" si="18"/>
        <v>33691.74</v>
      </c>
    </row>
    <row r="94" spans="1:14" s="19" customFormat="1" outlineLevel="7" x14ac:dyDescent="0.2">
      <c r="A94" s="28"/>
      <c r="B94" s="25" t="s">
        <v>474</v>
      </c>
      <c r="C94" s="29">
        <f>C95+C120+C128+C140+C156+C256</f>
        <v>36651158.93</v>
      </c>
      <c r="D94" s="29">
        <f t="shared" ref="D94:F94" si="22">D95+D120+D128+D140+D156+D256</f>
        <v>35841169.789999999</v>
      </c>
      <c r="E94" s="29">
        <f t="shared" si="22"/>
        <v>39815030.759999998</v>
      </c>
      <c r="F94" s="29">
        <f t="shared" si="22"/>
        <v>39879940.32</v>
      </c>
      <c r="G94" s="22">
        <f t="shared" si="12"/>
        <v>6.2310855127924327</v>
      </c>
      <c r="H94" s="27">
        <f t="shared" si="19"/>
        <v>42.085152965288152</v>
      </c>
      <c r="I94" s="22">
        <f t="shared" si="13"/>
        <v>108.80949329915228</v>
      </c>
      <c r="J94" s="23">
        <f t="shared" si="14"/>
        <v>3228781.3900000006</v>
      </c>
      <c r="K94" s="22">
        <f t="shared" si="15"/>
        <v>111.26852319180401</v>
      </c>
      <c r="L94" s="23">
        <f t="shared" si="16"/>
        <v>4038770.5300000012</v>
      </c>
      <c r="M94" s="22">
        <f t="shared" si="17"/>
        <v>100.16302777810537</v>
      </c>
      <c r="N94" s="23">
        <f t="shared" si="18"/>
        <v>64909.560000002384</v>
      </c>
    </row>
    <row r="95" spans="1:14" ht="48" customHeight="1" outlineLevel="1" x14ac:dyDescent="0.2">
      <c r="A95" s="9" t="s">
        <v>125</v>
      </c>
      <c r="B95" s="10" t="s">
        <v>126</v>
      </c>
      <c r="C95" s="11">
        <f>C96+C109+C116</f>
        <v>21933187.59</v>
      </c>
      <c r="D95" s="11">
        <f t="shared" ref="D95:F95" si="23">D96+D109+D116</f>
        <v>20849000</v>
      </c>
      <c r="E95" s="11">
        <f t="shared" si="23"/>
        <v>22405725.66</v>
      </c>
      <c r="F95" s="11">
        <f t="shared" si="23"/>
        <v>22776861.349999998</v>
      </c>
      <c r="G95" s="17">
        <f t="shared" si="12"/>
        <v>3.5587959672469958</v>
      </c>
      <c r="H95" s="16">
        <f t="shared" si="19"/>
        <v>24.036337223483326</v>
      </c>
      <c r="I95" s="17">
        <f t="shared" si="13"/>
        <v>103.84656245946053</v>
      </c>
      <c r="J95" s="18">
        <f t="shared" si="14"/>
        <v>843673.75999999791</v>
      </c>
      <c r="K95" s="17">
        <f t="shared" si="15"/>
        <v>109.2467809007626</v>
      </c>
      <c r="L95" s="18">
        <f t="shared" si="16"/>
        <v>1927861.3499999978</v>
      </c>
      <c r="M95" s="17">
        <f t="shared" si="17"/>
        <v>101.65643235854918</v>
      </c>
      <c r="N95" s="18">
        <f t="shared" si="18"/>
        <v>371135.68999999762</v>
      </c>
    </row>
    <row r="96" spans="1:14" ht="101.25" outlineLevel="2" x14ac:dyDescent="0.2">
      <c r="A96" s="9" t="s">
        <v>127</v>
      </c>
      <c r="B96" s="12" t="s">
        <v>128</v>
      </c>
      <c r="C96" s="11">
        <f>C97+C100+C103+C106</f>
        <v>17776217.199999999</v>
      </c>
      <c r="D96" s="11">
        <f t="shared" ref="D96:F96" si="24">D97+D100+D103+D106</f>
        <v>17507000</v>
      </c>
      <c r="E96" s="11">
        <f t="shared" si="24"/>
        <v>18248925.66</v>
      </c>
      <c r="F96" s="11">
        <f t="shared" si="24"/>
        <v>18458438.369999997</v>
      </c>
      <c r="G96" s="17">
        <f t="shared" si="12"/>
        <v>2.8840591784536289</v>
      </c>
      <c r="H96" s="16">
        <f t="shared" si="19"/>
        <v>19.479121484848651</v>
      </c>
      <c r="I96" s="17">
        <f t="shared" si="13"/>
        <v>103.83783097564761</v>
      </c>
      <c r="J96" s="18">
        <f t="shared" si="14"/>
        <v>682221.16999999806</v>
      </c>
      <c r="K96" s="17">
        <f t="shared" si="15"/>
        <v>105.43461683897868</v>
      </c>
      <c r="L96" s="18">
        <f t="shared" si="16"/>
        <v>951438.36999999732</v>
      </c>
      <c r="M96" s="17">
        <f t="shared" si="17"/>
        <v>101.14808243456889</v>
      </c>
      <c r="N96" s="18">
        <f t="shared" si="18"/>
        <v>209512.70999999717</v>
      </c>
    </row>
    <row r="97" spans="1:14" ht="71.25" customHeight="1" outlineLevel="3" collapsed="1" x14ac:dyDescent="0.2">
      <c r="A97" s="9" t="s">
        <v>129</v>
      </c>
      <c r="B97" s="10" t="s">
        <v>130</v>
      </c>
      <c r="C97" s="11">
        <v>16721440.15</v>
      </c>
      <c r="D97" s="11">
        <v>16572700</v>
      </c>
      <c r="E97" s="11">
        <v>17216725.66</v>
      </c>
      <c r="F97" s="11">
        <v>17446388.640000001</v>
      </c>
      <c r="G97" s="17">
        <f t="shared" si="12"/>
        <v>2.7259303457566073</v>
      </c>
      <c r="H97" s="16">
        <f t="shared" si="19"/>
        <v>18.411109162017564</v>
      </c>
      <c r="I97" s="17">
        <f t="shared" si="13"/>
        <v>104.33544290142976</v>
      </c>
      <c r="J97" s="18">
        <f t="shared" si="14"/>
        <v>724948.49000000022</v>
      </c>
      <c r="K97" s="17">
        <f t="shared" si="15"/>
        <v>105.27185455598666</v>
      </c>
      <c r="L97" s="18">
        <f t="shared" si="16"/>
        <v>873688.6400000006</v>
      </c>
      <c r="M97" s="17">
        <f t="shared" si="17"/>
        <v>101.33395271862628</v>
      </c>
      <c r="N97" s="18">
        <f t="shared" si="18"/>
        <v>229662.98000000045</v>
      </c>
    </row>
    <row r="98" spans="1:14" ht="90" hidden="1" outlineLevel="4" x14ac:dyDescent="0.2">
      <c r="A98" s="9" t="s">
        <v>131</v>
      </c>
      <c r="B98" s="12" t="s">
        <v>132</v>
      </c>
      <c r="C98" s="11"/>
      <c r="D98" s="11">
        <v>16572700</v>
      </c>
      <c r="E98" s="11">
        <v>17216725.66</v>
      </c>
      <c r="F98" s="11">
        <v>17446388.640000001</v>
      </c>
      <c r="G98" s="17">
        <f t="shared" si="12"/>
        <v>2.7259303457566073</v>
      </c>
      <c r="H98" s="16">
        <f t="shared" si="19"/>
        <v>18.411109162017564</v>
      </c>
      <c r="I98" s="17" t="e">
        <f t="shared" si="13"/>
        <v>#DIV/0!</v>
      </c>
      <c r="J98" s="18">
        <f t="shared" si="14"/>
        <v>17446388.640000001</v>
      </c>
      <c r="K98" s="17">
        <f t="shared" si="15"/>
        <v>105.27185455598666</v>
      </c>
      <c r="L98" s="18">
        <f t="shared" si="16"/>
        <v>873688.6400000006</v>
      </c>
      <c r="M98" s="17">
        <f t="shared" si="17"/>
        <v>101.33395271862628</v>
      </c>
      <c r="N98" s="18">
        <f t="shared" si="18"/>
        <v>229662.98000000045</v>
      </c>
    </row>
    <row r="99" spans="1:14" ht="90" hidden="1" outlineLevel="7" x14ac:dyDescent="0.2">
      <c r="A99" s="4" t="s">
        <v>131</v>
      </c>
      <c r="B99" s="5" t="s">
        <v>132</v>
      </c>
      <c r="C99" s="6"/>
      <c r="D99" s="6">
        <v>16572700</v>
      </c>
      <c r="E99" s="6">
        <v>17216725.66</v>
      </c>
      <c r="F99" s="6">
        <v>17446388.640000001</v>
      </c>
      <c r="G99" s="17">
        <f t="shared" si="12"/>
        <v>2.7259303457566073</v>
      </c>
      <c r="H99" s="16">
        <f t="shared" si="19"/>
        <v>18.411109162017564</v>
      </c>
      <c r="I99" s="17" t="e">
        <f t="shared" si="13"/>
        <v>#DIV/0!</v>
      </c>
      <c r="J99" s="18">
        <f t="shared" si="14"/>
        <v>17446388.640000001</v>
      </c>
      <c r="K99" s="17">
        <f t="shared" si="15"/>
        <v>105.27185455598666</v>
      </c>
      <c r="L99" s="18">
        <f t="shared" si="16"/>
        <v>873688.6400000006</v>
      </c>
      <c r="M99" s="17">
        <f t="shared" si="17"/>
        <v>101.33395271862628</v>
      </c>
      <c r="N99" s="18">
        <f t="shared" si="18"/>
        <v>229662.98000000045</v>
      </c>
    </row>
    <row r="100" spans="1:14" ht="90" outlineLevel="3" collapsed="1" x14ac:dyDescent="0.2">
      <c r="A100" s="9" t="s">
        <v>133</v>
      </c>
      <c r="B100" s="12" t="s">
        <v>134</v>
      </c>
      <c r="C100" s="11">
        <v>183414.83</v>
      </c>
      <c r="D100" s="11">
        <v>111500</v>
      </c>
      <c r="E100" s="11">
        <v>209400</v>
      </c>
      <c r="F100" s="11">
        <v>218392.4</v>
      </c>
      <c r="G100" s="17">
        <f t="shared" si="12"/>
        <v>3.4122962793440056E-2</v>
      </c>
      <c r="H100" s="16">
        <f t="shared" si="19"/>
        <v>0.23046868893750633</v>
      </c>
      <c r="I100" s="17">
        <f t="shared" si="13"/>
        <v>119.07019732264834</v>
      </c>
      <c r="J100" s="18">
        <f t="shared" si="14"/>
        <v>34977.570000000007</v>
      </c>
      <c r="K100" s="17">
        <f t="shared" si="15"/>
        <v>195.86762331838565</v>
      </c>
      <c r="L100" s="18">
        <f t="shared" si="16"/>
        <v>106892.4</v>
      </c>
      <c r="M100" s="17">
        <f t="shared" si="17"/>
        <v>104.29436485195798</v>
      </c>
      <c r="N100" s="18">
        <f t="shared" si="18"/>
        <v>8992.3999999999942</v>
      </c>
    </row>
    <row r="101" spans="1:14" ht="78.75" hidden="1" outlineLevel="4" x14ac:dyDescent="0.2">
      <c r="A101" s="9" t="s">
        <v>135</v>
      </c>
      <c r="B101" s="10" t="s">
        <v>136</v>
      </c>
      <c r="C101" s="11"/>
      <c r="D101" s="11">
        <v>111500</v>
      </c>
      <c r="E101" s="11">
        <v>209400</v>
      </c>
      <c r="F101" s="11">
        <v>218392.4</v>
      </c>
      <c r="G101" s="17">
        <f t="shared" si="12"/>
        <v>3.4122962793440056E-2</v>
      </c>
      <c r="H101" s="16">
        <f t="shared" si="19"/>
        <v>0.23046868893750633</v>
      </c>
      <c r="I101" s="17" t="e">
        <f t="shared" si="13"/>
        <v>#DIV/0!</v>
      </c>
      <c r="J101" s="18">
        <f t="shared" si="14"/>
        <v>218392.4</v>
      </c>
      <c r="K101" s="17">
        <f t="shared" si="15"/>
        <v>195.86762331838565</v>
      </c>
      <c r="L101" s="18">
        <f t="shared" si="16"/>
        <v>106892.4</v>
      </c>
      <c r="M101" s="17">
        <f t="shared" si="17"/>
        <v>104.29436485195798</v>
      </c>
      <c r="N101" s="18">
        <f t="shared" si="18"/>
        <v>8992.3999999999942</v>
      </c>
    </row>
    <row r="102" spans="1:14" ht="78.75" hidden="1" outlineLevel="7" x14ac:dyDescent="0.2">
      <c r="A102" s="4" t="s">
        <v>135</v>
      </c>
      <c r="B102" s="7" t="s">
        <v>136</v>
      </c>
      <c r="C102" s="6"/>
      <c r="D102" s="6">
        <v>111500</v>
      </c>
      <c r="E102" s="6">
        <v>209400</v>
      </c>
      <c r="F102" s="6">
        <v>218392.4</v>
      </c>
      <c r="G102" s="17">
        <f t="shared" si="12"/>
        <v>3.4122962793440056E-2</v>
      </c>
      <c r="H102" s="16">
        <f t="shared" si="19"/>
        <v>0.23046868893750633</v>
      </c>
      <c r="I102" s="17" t="e">
        <f t="shared" si="13"/>
        <v>#DIV/0!</v>
      </c>
      <c r="J102" s="18">
        <f t="shared" si="14"/>
        <v>218392.4</v>
      </c>
      <c r="K102" s="17">
        <f t="shared" si="15"/>
        <v>195.86762331838565</v>
      </c>
      <c r="L102" s="18">
        <f t="shared" si="16"/>
        <v>106892.4</v>
      </c>
      <c r="M102" s="17">
        <f t="shared" si="17"/>
        <v>104.29436485195798</v>
      </c>
      <c r="N102" s="18">
        <f t="shared" si="18"/>
        <v>8992.3999999999942</v>
      </c>
    </row>
    <row r="103" spans="1:14" ht="93" customHeight="1" outlineLevel="3" collapsed="1" x14ac:dyDescent="0.2">
      <c r="A103" s="9" t="s">
        <v>137</v>
      </c>
      <c r="B103" s="12" t="s">
        <v>138</v>
      </c>
      <c r="C103" s="11">
        <v>101674.2</v>
      </c>
      <c r="D103" s="11">
        <v>56900</v>
      </c>
      <c r="E103" s="11">
        <v>56900</v>
      </c>
      <c r="F103" s="11">
        <v>85106.27</v>
      </c>
      <c r="G103" s="17">
        <f t="shared" si="12"/>
        <v>1.3297523561710316E-2</v>
      </c>
      <c r="H103" s="16">
        <f t="shared" si="19"/>
        <v>8.9812330773696464E-2</v>
      </c>
      <c r="I103" s="17">
        <f t="shared" si="13"/>
        <v>83.704882851303481</v>
      </c>
      <c r="J103" s="18">
        <f t="shared" si="14"/>
        <v>-16567.929999999993</v>
      </c>
      <c r="K103" s="17">
        <f t="shared" si="15"/>
        <v>149.57165202108965</v>
      </c>
      <c r="L103" s="18">
        <f t="shared" si="16"/>
        <v>28206.270000000004</v>
      </c>
      <c r="M103" s="17">
        <f t="shared" si="17"/>
        <v>149.57165202108965</v>
      </c>
      <c r="N103" s="18">
        <f t="shared" si="18"/>
        <v>28206.270000000004</v>
      </c>
    </row>
    <row r="104" spans="1:14" ht="67.5" hidden="1" outlineLevel="4" x14ac:dyDescent="0.2">
      <c r="A104" s="9" t="s">
        <v>139</v>
      </c>
      <c r="B104" s="10" t="s">
        <v>140</v>
      </c>
      <c r="C104" s="11"/>
      <c r="D104" s="11">
        <v>56900</v>
      </c>
      <c r="E104" s="11">
        <v>56900</v>
      </c>
      <c r="F104" s="11">
        <v>85106.27</v>
      </c>
      <c r="G104" s="17">
        <f t="shared" si="12"/>
        <v>1.3297523561710316E-2</v>
      </c>
      <c r="H104" s="16">
        <f t="shared" si="19"/>
        <v>8.9812330773696464E-2</v>
      </c>
      <c r="I104" s="17" t="e">
        <f t="shared" si="13"/>
        <v>#DIV/0!</v>
      </c>
      <c r="J104" s="18">
        <f t="shared" si="14"/>
        <v>85106.27</v>
      </c>
      <c r="K104" s="17">
        <f t="shared" si="15"/>
        <v>149.57165202108965</v>
      </c>
      <c r="L104" s="18">
        <f t="shared" si="16"/>
        <v>28206.270000000004</v>
      </c>
      <c r="M104" s="17">
        <f t="shared" si="17"/>
        <v>149.57165202108965</v>
      </c>
      <c r="N104" s="18">
        <f t="shared" si="18"/>
        <v>28206.270000000004</v>
      </c>
    </row>
    <row r="105" spans="1:14" ht="67.5" hidden="1" outlineLevel="7" x14ac:dyDescent="0.2">
      <c r="A105" s="4" t="s">
        <v>139</v>
      </c>
      <c r="B105" s="7" t="s">
        <v>140</v>
      </c>
      <c r="C105" s="6"/>
      <c r="D105" s="6">
        <v>56900</v>
      </c>
      <c r="E105" s="6">
        <v>56900</v>
      </c>
      <c r="F105" s="6">
        <v>85106.27</v>
      </c>
      <c r="G105" s="17">
        <f t="shared" si="12"/>
        <v>1.3297523561710316E-2</v>
      </c>
      <c r="H105" s="16">
        <f t="shared" si="19"/>
        <v>8.9812330773696464E-2</v>
      </c>
      <c r="I105" s="17" t="e">
        <f t="shared" si="13"/>
        <v>#DIV/0!</v>
      </c>
      <c r="J105" s="18">
        <f t="shared" si="14"/>
        <v>85106.27</v>
      </c>
      <c r="K105" s="17">
        <f t="shared" si="15"/>
        <v>149.57165202108965</v>
      </c>
      <c r="L105" s="18">
        <f t="shared" si="16"/>
        <v>28206.270000000004</v>
      </c>
      <c r="M105" s="17">
        <f t="shared" si="17"/>
        <v>149.57165202108965</v>
      </c>
      <c r="N105" s="18">
        <f t="shared" si="18"/>
        <v>28206.270000000004</v>
      </c>
    </row>
    <row r="106" spans="1:14" ht="45" outlineLevel="3" collapsed="1" x14ac:dyDescent="0.2">
      <c r="A106" s="9" t="s">
        <v>141</v>
      </c>
      <c r="B106" s="10" t="s">
        <v>142</v>
      </c>
      <c r="C106" s="11">
        <v>769688.02</v>
      </c>
      <c r="D106" s="11">
        <v>765900</v>
      </c>
      <c r="E106" s="11">
        <v>765900</v>
      </c>
      <c r="F106" s="11">
        <v>708551.06</v>
      </c>
      <c r="G106" s="17">
        <f t="shared" si="12"/>
        <v>0.11070834634187141</v>
      </c>
      <c r="H106" s="16">
        <f t="shared" si="19"/>
        <v>0.74773130311989067</v>
      </c>
      <c r="I106" s="17">
        <f t="shared" si="13"/>
        <v>92.056916775188995</v>
      </c>
      <c r="J106" s="18">
        <f t="shared" si="14"/>
        <v>-61136.959999999963</v>
      </c>
      <c r="K106" s="17">
        <f t="shared" si="15"/>
        <v>92.512215693954829</v>
      </c>
      <c r="L106" s="18">
        <f t="shared" si="16"/>
        <v>-57348.939999999944</v>
      </c>
      <c r="M106" s="17">
        <f t="shared" si="17"/>
        <v>92.512215693954829</v>
      </c>
      <c r="N106" s="18">
        <f t="shared" si="18"/>
        <v>-57348.939999999944</v>
      </c>
    </row>
    <row r="107" spans="1:14" ht="45" hidden="1" outlineLevel="4" x14ac:dyDescent="0.2">
      <c r="A107" s="9" t="s">
        <v>143</v>
      </c>
      <c r="B107" s="10" t="s">
        <v>144</v>
      </c>
      <c r="C107" s="11"/>
      <c r="D107" s="11">
        <v>765900</v>
      </c>
      <c r="E107" s="11">
        <v>765900</v>
      </c>
      <c r="F107" s="11">
        <v>708551.06</v>
      </c>
      <c r="G107" s="17">
        <f t="shared" si="12"/>
        <v>0.11070834634187141</v>
      </c>
      <c r="H107" s="16">
        <f t="shared" si="19"/>
        <v>0.74773130311989067</v>
      </c>
      <c r="I107" s="17" t="e">
        <f t="shared" si="13"/>
        <v>#DIV/0!</v>
      </c>
      <c r="J107" s="18">
        <f t="shared" si="14"/>
        <v>708551.06</v>
      </c>
      <c r="K107" s="17">
        <f t="shared" si="15"/>
        <v>92.512215693954829</v>
      </c>
      <c r="L107" s="18">
        <f t="shared" si="16"/>
        <v>-57348.939999999944</v>
      </c>
      <c r="M107" s="17">
        <f t="shared" si="17"/>
        <v>92.512215693954829</v>
      </c>
      <c r="N107" s="18">
        <f t="shared" si="18"/>
        <v>-57348.939999999944</v>
      </c>
    </row>
    <row r="108" spans="1:14" ht="45" hidden="1" outlineLevel="7" x14ac:dyDescent="0.2">
      <c r="A108" s="4" t="s">
        <v>143</v>
      </c>
      <c r="B108" s="7" t="s">
        <v>144</v>
      </c>
      <c r="C108" s="6"/>
      <c r="D108" s="6">
        <v>765900</v>
      </c>
      <c r="E108" s="6">
        <v>765900</v>
      </c>
      <c r="F108" s="6">
        <v>708551.06</v>
      </c>
      <c r="G108" s="17">
        <f t="shared" si="12"/>
        <v>0.11070834634187141</v>
      </c>
      <c r="H108" s="16">
        <f t="shared" si="19"/>
        <v>0.74773130311989067</v>
      </c>
      <c r="I108" s="17" t="e">
        <f t="shared" si="13"/>
        <v>#DIV/0!</v>
      </c>
      <c r="J108" s="18">
        <f t="shared" si="14"/>
        <v>708551.06</v>
      </c>
      <c r="K108" s="17">
        <f t="shared" si="15"/>
        <v>92.512215693954829</v>
      </c>
      <c r="L108" s="18">
        <f t="shared" si="16"/>
        <v>-57348.939999999944</v>
      </c>
      <c r="M108" s="17">
        <f t="shared" si="17"/>
        <v>92.512215693954829</v>
      </c>
      <c r="N108" s="18">
        <f t="shared" si="18"/>
        <v>-57348.939999999944</v>
      </c>
    </row>
    <row r="109" spans="1:14" ht="48" customHeight="1" outlineLevel="2" collapsed="1" x14ac:dyDescent="0.2">
      <c r="A109" s="9" t="s">
        <v>145</v>
      </c>
      <c r="B109" s="10" t="s">
        <v>146</v>
      </c>
      <c r="C109" s="11">
        <v>3275140.29</v>
      </c>
      <c r="D109" s="11">
        <v>2804300</v>
      </c>
      <c r="E109" s="11">
        <v>3354800</v>
      </c>
      <c r="F109" s="11">
        <v>3403429.16</v>
      </c>
      <c r="G109" s="17">
        <f t="shared" si="12"/>
        <v>0.53177256441519472</v>
      </c>
      <c r="H109" s="16">
        <f t="shared" si="19"/>
        <v>3.5916261573061998</v>
      </c>
      <c r="I109" s="17">
        <f t="shared" si="13"/>
        <v>103.91704961133131</v>
      </c>
      <c r="J109" s="18">
        <f t="shared" si="14"/>
        <v>128288.87000000011</v>
      </c>
      <c r="K109" s="17">
        <f t="shared" si="15"/>
        <v>121.36465998644938</v>
      </c>
      <c r="L109" s="18">
        <f t="shared" si="16"/>
        <v>599129.16000000015</v>
      </c>
      <c r="M109" s="17">
        <f t="shared" si="17"/>
        <v>101.44953976392034</v>
      </c>
      <c r="N109" s="18">
        <f t="shared" si="18"/>
        <v>48629.160000000149</v>
      </c>
    </row>
    <row r="110" spans="1:14" ht="45" hidden="1" outlineLevel="3" x14ac:dyDescent="0.2">
      <c r="A110" s="9" t="s">
        <v>147</v>
      </c>
      <c r="B110" s="10" t="s">
        <v>148</v>
      </c>
      <c r="C110" s="11"/>
      <c r="D110" s="11">
        <v>2510000</v>
      </c>
      <c r="E110" s="11">
        <v>3046000</v>
      </c>
      <c r="F110" s="11">
        <v>3094617.93</v>
      </c>
      <c r="G110" s="17">
        <f t="shared" si="12"/>
        <v>0.48352201122979788</v>
      </c>
      <c r="H110" s="16">
        <f t="shared" si="19"/>
        <v>3.265738812749893</v>
      </c>
      <c r="I110" s="17" t="e">
        <f t="shared" si="13"/>
        <v>#DIV/0!</v>
      </c>
      <c r="J110" s="18">
        <f t="shared" si="14"/>
        <v>3094617.93</v>
      </c>
      <c r="K110" s="17">
        <f t="shared" si="15"/>
        <v>123.29155099601594</v>
      </c>
      <c r="L110" s="18">
        <f t="shared" si="16"/>
        <v>584617.93000000017</v>
      </c>
      <c r="M110" s="17">
        <f t="shared" si="17"/>
        <v>101.59612376887721</v>
      </c>
      <c r="N110" s="18">
        <f t="shared" si="18"/>
        <v>48617.930000000168</v>
      </c>
    </row>
    <row r="111" spans="1:14" ht="135" hidden="1" outlineLevel="4" x14ac:dyDescent="0.2">
      <c r="A111" s="9" t="s">
        <v>149</v>
      </c>
      <c r="B111" s="12" t="s">
        <v>150</v>
      </c>
      <c r="C111" s="11"/>
      <c r="D111" s="11">
        <v>2510000</v>
      </c>
      <c r="E111" s="11">
        <v>3046000</v>
      </c>
      <c r="F111" s="11">
        <v>3094617.93</v>
      </c>
      <c r="G111" s="17">
        <f t="shared" si="12"/>
        <v>0.48352201122979788</v>
      </c>
      <c r="H111" s="16">
        <f t="shared" si="19"/>
        <v>3.265738812749893</v>
      </c>
      <c r="I111" s="17" t="e">
        <f t="shared" si="13"/>
        <v>#DIV/0!</v>
      </c>
      <c r="J111" s="18">
        <f t="shared" si="14"/>
        <v>3094617.93</v>
      </c>
      <c r="K111" s="17">
        <f t="shared" si="15"/>
        <v>123.29155099601594</v>
      </c>
      <c r="L111" s="18">
        <f t="shared" si="16"/>
        <v>584617.93000000017</v>
      </c>
      <c r="M111" s="17">
        <f t="shared" si="17"/>
        <v>101.59612376887721</v>
      </c>
      <c r="N111" s="18">
        <f t="shared" si="18"/>
        <v>48617.930000000168</v>
      </c>
    </row>
    <row r="112" spans="1:14" ht="135" hidden="1" outlineLevel="7" x14ac:dyDescent="0.2">
      <c r="A112" s="4" t="s">
        <v>149</v>
      </c>
      <c r="B112" s="5" t="s">
        <v>150</v>
      </c>
      <c r="C112" s="6"/>
      <c r="D112" s="6">
        <v>2510000</v>
      </c>
      <c r="E112" s="6">
        <v>3046000</v>
      </c>
      <c r="F112" s="6">
        <v>3094617.93</v>
      </c>
      <c r="G112" s="17">
        <f t="shared" si="12"/>
        <v>0.48352201122979788</v>
      </c>
      <c r="H112" s="16">
        <f t="shared" si="19"/>
        <v>3.265738812749893</v>
      </c>
      <c r="I112" s="17" t="e">
        <f t="shared" si="13"/>
        <v>#DIV/0!</v>
      </c>
      <c r="J112" s="18">
        <f t="shared" si="14"/>
        <v>3094617.93</v>
      </c>
      <c r="K112" s="17">
        <f t="shared" si="15"/>
        <v>123.29155099601594</v>
      </c>
      <c r="L112" s="18">
        <f t="shared" si="16"/>
        <v>584617.93000000017</v>
      </c>
      <c r="M112" s="17">
        <f t="shared" si="17"/>
        <v>101.59612376887721</v>
      </c>
      <c r="N112" s="18">
        <f t="shared" si="18"/>
        <v>48617.930000000168</v>
      </c>
    </row>
    <row r="113" spans="1:14" ht="45" hidden="1" outlineLevel="3" x14ac:dyDescent="0.2">
      <c r="A113" s="9" t="s">
        <v>151</v>
      </c>
      <c r="B113" s="10" t="s">
        <v>152</v>
      </c>
      <c r="C113" s="11"/>
      <c r="D113" s="11">
        <v>294300</v>
      </c>
      <c r="E113" s="11">
        <v>308800</v>
      </c>
      <c r="F113" s="11">
        <v>308811.23</v>
      </c>
      <c r="G113" s="17">
        <f t="shared" si="12"/>
        <v>4.8250553185396838E-2</v>
      </c>
      <c r="H113" s="16">
        <f t="shared" si="19"/>
        <v>0.32588734455630652</v>
      </c>
      <c r="I113" s="17" t="e">
        <f t="shared" si="13"/>
        <v>#DIV/0!</v>
      </c>
      <c r="J113" s="18">
        <f t="shared" si="14"/>
        <v>308811.23</v>
      </c>
      <c r="K113" s="17">
        <f t="shared" si="15"/>
        <v>104.93076112810058</v>
      </c>
      <c r="L113" s="18">
        <f t="shared" si="16"/>
        <v>14511.229999999981</v>
      </c>
      <c r="M113" s="17">
        <f t="shared" si="17"/>
        <v>100.0036366580311</v>
      </c>
      <c r="N113" s="18">
        <f t="shared" si="18"/>
        <v>11.229999999981374</v>
      </c>
    </row>
    <row r="114" spans="1:14" ht="112.5" hidden="1" outlineLevel="4" x14ac:dyDescent="0.2">
      <c r="A114" s="9" t="s">
        <v>153</v>
      </c>
      <c r="B114" s="12" t="s">
        <v>154</v>
      </c>
      <c r="C114" s="11"/>
      <c r="D114" s="11">
        <v>294300</v>
      </c>
      <c r="E114" s="11">
        <v>308800</v>
      </c>
      <c r="F114" s="11">
        <v>308811.23</v>
      </c>
      <c r="G114" s="17">
        <f t="shared" si="12"/>
        <v>4.8250553185396838E-2</v>
      </c>
      <c r="H114" s="16">
        <f t="shared" si="19"/>
        <v>0.32588734455630652</v>
      </c>
      <c r="I114" s="17" t="e">
        <f t="shared" si="13"/>
        <v>#DIV/0!</v>
      </c>
      <c r="J114" s="18">
        <f t="shared" si="14"/>
        <v>308811.23</v>
      </c>
      <c r="K114" s="17">
        <f t="shared" si="15"/>
        <v>104.93076112810058</v>
      </c>
      <c r="L114" s="18">
        <f t="shared" si="16"/>
        <v>14511.229999999981</v>
      </c>
      <c r="M114" s="17">
        <f t="shared" si="17"/>
        <v>100.0036366580311</v>
      </c>
      <c r="N114" s="18">
        <f t="shared" si="18"/>
        <v>11.229999999981374</v>
      </c>
    </row>
    <row r="115" spans="1:14" ht="112.5" hidden="1" outlineLevel="7" x14ac:dyDescent="0.2">
      <c r="A115" s="4" t="s">
        <v>153</v>
      </c>
      <c r="B115" s="5" t="s">
        <v>154</v>
      </c>
      <c r="C115" s="6"/>
      <c r="D115" s="6">
        <v>294300</v>
      </c>
      <c r="E115" s="6">
        <v>308800</v>
      </c>
      <c r="F115" s="6">
        <v>308811.23</v>
      </c>
      <c r="G115" s="17">
        <f t="shared" si="12"/>
        <v>4.8250553185396838E-2</v>
      </c>
      <c r="H115" s="16">
        <f t="shared" si="19"/>
        <v>0.32588734455630652</v>
      </c>
      <c r="I115" s="17" t="e">
        <f t="shared" si="13"/>
        <v>#DIV/0!</v>
      </c>
      <c r="J115" s="18">
        <f t="shared" si="14"/>
        <v>308811.23</v>
      </c>
      <c r="K115" s="17">
        <f t="shared" si="15"/>
        <v>104.93076112810058</v>
      </c>
      <c r="L115" s="18">
        <f t="shared" si="16"/>
        <v>14511.229999999981</v>
      </c>
      <c r="M115" s="17">
        <f t="shared" si="17"/>
        <v>100.0036366580311</v>
      </c>
      <c r="N115" s="18">
        <f t="shared" si="18"/>
        <v>11.229999999981374</v>
      </c>
    </row>
    <row r="116" spans="1:14" ht="91.5" customHeight="1" outlineLevel="2" collapsed="1" x14ac:dyDescent="0.2">
      <c r="A116" s="9" t="s">
        <v>155</v>
      </c>
      <c r="B116" s="12" t="s">
        <v>156</v>
      </c>
      <c r="C116" s="11">
        <v>881830.1</v>
      </c>
      <c r="D116" s="11">
        <v>537700</v>
      </c>
      <c r="E116" s="11">
        <v>802000</v>
      </c>
      <c r="F116" s="11">
        <v>914993.82</v>
      </c>
      <c r="G116" s="17">
        <f t="shared" si="12"/>
        <v>0.14296422437817244</v>
      </c>
      <c r="H116" s="16">
        <f t="shared" si="19"/>
        <v>0.96558958132847406</v>
      </c>
      <c r="I116" s="17">
        <f t="shared" si="13"/>
        <v>103.76078339807179</v>
      </c>
      <c r="J116" s="18">
        <f t="shared" si="14"/>
        <v>33163.719999999972</v>
      </c>
      <c r="K116" s="17">
        <f t="shared" si="15"/>
        <v>170.1680900130184</v>
      </c>
      <c r="L116" s="18">
        <f t="shared" si="16"/>
        <v>377293.81999999995</v>
      </c>
      <c r="M116" s="17">
        <f t="shared" si="17"/>
        <v>114.08900498753115</v>
      </c>
      <c r="N116" s="18">
        <f t="shared" si="18"/>
        <v>112993.81999999995</v>
      </c>
    </row>
    <row r="117" spans="1:14" ht="101.25" hidden="1" outlineLevel="3" x14ac:dyDescent="0.2">
      <c r="A117" s="9" t="s">
        <v>157</v>
      </c>
      <c r="B117" s="12" t="s">
        <v>158</v>
      </c>
      <c r="C117" s="11"/>
      <c r="D117" s="11">
        <v>537700</v>
      </c>
      <c r="E117" s="11">
        <v>802000</v>
      </c>
      <c r="F117" s="11">
        <v>914993.82</v>
      </c>
      <c r="G117" s="17">
        <f t="shared" si="12"/>
        <v>0.14296422437817244</v>
      </c>
      <c r="H117" s="16">
        <f t="shared" si="19"/>
        <v>0.96558958132847406</v>
      </c>
      <c r="I117" s="17" t="e">
        <f t="shared" si="13"/>
        <v>#DIV/0!</v>
      </c>
      <c r="J117" s="18">
        <f t="shared" si="14"/>
        <v>914993.82</v>
      </c>
      <c r="K117" s="17">
        <f t="shared" si="15"/>
        <v>170.1680900130184</v>
      </c>
      <c r="L117" s="18">
        <f t="shared" si="16"/>
        <v>377293.81999999995</v>
      </c>
      <c r="M117" s="17">
        <f t="shared" si="17"/>
        <v>114.08900498753115</v>
      </c>
      <c r="N117" s="18">
        <f t="shared" si="18"/>
        <v>112993.81999999995</v>
      </c>
    </row>
    <row r="118" spans="1:14" ht="90" hidden="1" outlineLevel="4" x14ac:dyDescent="0.2">
      <c r="A118" s="9" t="s">
        <v>159</v>
      </c>
      <c r="B118" s="10" t="s">
        <v>160</v>
      </c>
      <c r="C118" s="11"/>
      <c r="D118" s="11">
        <v>537700</v>
      </c>
      <c r="E118" s="11">
        <v>802000</v>
      </c>
      <c r="F118" s="11">
        <v>914993.82</v>
      </c>
      <c r="G118" s="17">
        <f t="shared" si="12"/>
        <v>0.14296422437817244</v>
      </c>
      <c r="H118" s="16">
        <f t="shared" si="19"/>
        <v>0.96558958132847406</v>
      </c>
      <c r="I118" s="17" t="e">
        <f t="shared" si="13"/>
        <v>#DIV/0!</v>
      </c>
      <c r="J118" s="18">
        <f t="shared" si="14"/>
        <v>914993.82</v>
      </c>
      <c r="K118" s="17">
        <f t="shared" si="15"/>
        <v>170.1680900130184</v>
      </c>
      <c r="L118" s="18">
        <f t="shared" si="16"/>
        <v>377293.81999999995</v>
      </c>
      <c r="M118" s="17">
        <f t="shared" si="17"/>
        <v>114.08900498753115</v>
      </c>
      <c r="N118" s="18">
        <f t="shared" si="18"/>
        <v>112993.81999999995</v>
      </c>
    </row>
    <row r="119" spans="1:14" ht="90" hidden="1" outlineLevel="7" x14ac:dyDescent="0.2">
      <c r="A119" s="4" t="s">
        <v>159</v>
      </c>
      <c r="B119" s="7" t="s">
        <v>160</v>
      </c>
      <c r="C119" s="6"/>
      <c r="D119" s="6">
        <v>537700</v>
      </c>
      <c r="E119" s="6">
        <v>802000</v>
      </c>
      <c r="F119" s="6">
        <v>914993.82</v>
      </c>
      <c r="G119" s="17">
        <f t="shared" si="12"/>
        <v>0.14296422437817244</v>
      </c>
      <c r="H119" s="16">
        <f t="shared" si="19"/>
        <v>0.96558958132847406</v>
      </c>
      <c r="I119" s="17" t="e">
        <f t="shared" si="13"/>
        <v>#DIV/0!</v>
      </c>
      <c r="J119" s="18">
        <f t="shared" si="14"/>
        <v>914993.82</v>
      </c>
      <c r="K119" s="17">
        <f t="shared" si="15"/>
        <v>170.1680900130184</v>
      </c>
      <c r="L119" s="18">
        <f t="shared" si="16"/>
        <v>377293.81999999995</v>
      </c>
      <c r="M119" s="17">
        <f t="shared" si="17"/>
        <v>114.08900498753115</v>
      </c>
      <c r="N119" s="18">
        <f t="shared" si="18"/>
        <v>112993.81999999995</v>
      </c>
    </row>
    <row r="120" spans="1:14" ht="22.5" outlineLevel="1" x14ac:dyDescent="0.2">
      <c r="A120" s="9" t="s">
        <v>161</v>
      </c>
      <c r="B120" s="10" t="s">
        <v>162</v>
      </c>
      <c r="C120" s="11">
        <f>C121</f>
        <v>171724.42</v>
      </c>
      <c r="D120" s="11">
        <f t="shared" ref="D120:F120" si="25">D121</f>
        <v>188500</v>
      </c>
      <c r="E120" s="11">
        <f t="shared" si="25"/>
        <v>569100</v>
      </c>
      <c r="F120" s="11">
        <f t="shared" si="25"/>
        <v>569141.47</v>
      </c>
      <c r="G120" s="17">
        <f t="shared" si="12"/>
        <v>8.8926140309890739E-2</v>
      </c>
      <c r="H120" s="16">
        <f t="shared" si="19"/>
        <v>0.60061288035144578</v>
      </c>
      <c r="I120" s="17">
        <f t="shared" si="13"/>
        <v>331.42721926211772</v>
      </c>
      <c r="J120" s="18">
        <f t="shared" si="14"/>
        <v>397417.04999999993</v>
      </c>
      <c r="K120" s="17">
        <f t="shared" si="15"/>
        <v>301.93181432360745</v>
      </c>
      <c r="L120" s="18">
        <f t="shared" si="16"/>
        <v>380641.47</v>
      </c>
      <c r="M120" s="17">
        <f t="shared" si="17"/>
        <v>100.00728694429802</v>
      </c>
      <c r="N120" s="18">
        <f t="shared" si="18"/>
        <v>41.46999999997206</v>
      </c>
    </row>
    <row r="121" spans="1:14" ht="22.5" outlineLevel="2" collapsed="1" x14ac:dyDescent="0.2">
      <c r="A121" s="9" t="s">
        <v>163</v>
      </c>
      <c r="B121" s="10" t="s">
        <v>164</v>
      </c>
      <c r="C121" s="11">
        <v>171724.42</v>
      </c>
      <c r="D121" s="11">
        <v>188500</v>
      </c>
      <c r="E121" s="11">
        <v>569100</v>
      </c>
      <c r="F121" s="11">
        <v>569141.47</v>
      </c>
      <c r="G121" s="17">
        <f t="shared" si="12"/>
        <v>8.8926140309890739E-2</v>
      </c>
      <c r="H121" s="16">
        <f t="shared" si="19"/>
        <v>0.60061288035144578</v>
      </c>
      <c r="I121" s="17">
        <f t="shared" si="13"/>
        <v>331.42721926211772</v>
      </c>
      <c r="J121" s="18">
        <f t="shared" si="14"/>
        <v>397417.04999999993</v>
      </c>
      <c r="K121" s="17">
        <f t="shared" si="15"/>
        <v>301.93181432360745</v>
      </c>
      <c r="L121" s="18">
        <f t="shared" si="16"/>
        <v>380641.47</v>
      </c>
      <c r="M121" s="17">
        <f t="shared" si="17"/>
        <v>100.00728694429802</v>
      </c>
      <c r="N121" s="18">
        <f t="shared" si="18"/>
        <v>41.46999999997206</v>
      </c>
    </row>
    <row r="122" spans="1:14" ht="33.75" hidden="1" outlineLevel="3" x14ac:dyDescent="0.2">
      <c r="A122" s="9" t="s">
        <v>165</v>
      </c>
      <c r="B122" s="10" t="s">
        <v>166</v>
      </c>
      <c r="C122" s="11"/>
      <c r="D122" s="11">
        <v>89500</v>
      </c>
      <c r="E122" s="11">
        <v>470100</v>
      </c>
      <c r="F122" s="11">
        <v>538135.81000000006</v>
      </c>
      <c r="G122" s="17">
        <f t="shared" si="12"/>
        <v>8.4081626569641299E-2</v>
      </c>
      <c r="H122" s="16">
        <f t="shared" si="19"/>
        <v>0.56789272246205924</v>
      </c>
      <c r="I122" s="17" t="e">
        <f t="shared" si="13"/>
        <v>#DIV/0!</v>
      </c>
      <c r="J122" s="18">
        <f t="shared" si="14"/>
        <v>538135.81000000006</v>
      </c>
      <c r="K122" s="17">
        <f t="shared" si="15"/>
        <v>601.26906145251405</v>
      </c>
      <c r="L122" s="18">
        <f t="shared" si="16"/>
        <v>448635.81000000006</v>
      </c>
      <c r="M122" s="17">
        <f t="shared" si="17"/>
        <v>114.47262497340994</v>
      </c>
      <c r="N122" s="18">
        <f t="shared" si="18"/>
        <v>68035.810000000056</v>
      </c>
    </row>
    <row r="123" spans="1:14" ht="78.75" hidden="1" outlineLevel="4" x14ac:dyDescent="0.2">
      <c r="A123" s="9" t="s">
        <v>167</v>
      </c>
      <c r="B123" s="10" t="s">
        <v>168</v>
      </c>
      <c r="C123" s="11"/>
      <c r="D123" s="11">
        <v>89500</v>
      </c>
      <c r="E123" s="11">
        <v>470100</v>
      </c>
      <c r="F123" s="11">
        <v>538135.81000000006</v>
      </c>
      <c r="G123" s="17">
        <f t="shared" si="12"/>
        <v>8.4081626569641299E-2</v>
      </c>
      <c r="H123" s="16">
        <f t="shared" si="19"/>
        <v>0.56789272246205924</v>
      </c>
      <c r="I123" s="17" t="e">
        <f t="shared" si="13"/>
        <v>#DIV/0!</v>
      </c>
      <c r="J123" s="18">
        <f t="shared" si="14"/>
        <v>538135.81000000006</v>
      </c>
      <c r="K123" s="17">
        <f t="shared" si="15"/>
        <v>601.26906145251405</v>
      </c>
      <c r="L123" s="18">
        <f t="shared" si="16"/>
        <v>448635.81000000006</v>
      </c>
      <c r="M123" s="17">
        <f t="shared" si="17"/>
        <v>114.47262497340994</v>
      </c>
      <c r="N123" s="18">
        <f t="shared" si="18"/>
        <v>68035.810000000056</v>
      </c>
    </row>
    <row r="124" spans="1:14" ht="78.75" hidden="1" outlineLevel="7" x14ac:dyDescent="0.2">
      <c r="A124" s="4" t="s">
        <v>167</v>
      </c>
      <c r="B124" s="7" t="s">
        <v>168</v>
      </c>
      <c r="C124" s="6"/>
      <c r="D124" s="6">
        <v>89500</v>
      </c>
      <c r="E124" s="6">
        <v>470100</v>
      </c>
      <c r="F124" s="6">
        <v>538135.81000000006</v>
      </c>
      <c r="G124" s="17">
        <f t="shared" si="12"/>
        <v>8.4081626569641299E-2</v>
      </c>
      <c r="H124" s="16">
        <f t="shared" si="19"/>
        <v>0.56789272246205924</v>
      </c>
      <c r="I124" s="17" t="e">
        <f t="shared" si="13"/>
        <v>#DIV/0!</v>
      </c>
      <c r="J124" s="18">
        <f t="shared" si="14"/>
        <v>538135.81000000006</v>
      </c>
      <c r="K124" s="17">
        <f t="shared" si="15"/>
        <v>601.26906145251405</v>
      </c>
      <c r="L124" s="18">
        <f t="shared" si="16"/>
        <v>448635.81000000006</v>
      </c>
      <c r="M124" s="17">
        <f t="shared" si="17"/>
        <v>114.47262497340994</v>
      </c>
      <c r="N124" s="18">
        <f t="shared" si="18"/>
        <v>68035.810000000056</v>
      </c>
    </row>
    <row r="125" spans="1:14" ht="45" hidden="1" outlineLevel="3" x14ac:dyDescent="0.2">
      <c r="A125" s="9" t="s">
        <v>169</v>
      </c>
      <c r="B125" s="10" t="s">
        <v>170</v>
      </c>
      <c r="C125" s="11"/>
      <c r="D125" s="11">
        <v>99000</v>
      </c>
      <c r="E125" s="11">
        <v>99000</v>
      </c>
      <c r="F125" s="11">
        <v>31005.66</v>
      </c>
      <c r="G125" s="17">
        <f t="shared" si="12"/>
        <v>4.8445137402494442E-3</v>
      </c>
      <c r="H125" s="16">
        <f t="shared" si="19"/>
        <v>3.272015788938664E-2</v>
      </c>
      <c r="I125" s="17" t="e">
        <f t="shared" si="13"/>
        <v>#DIV/0!</v>
      </c>
      <c r="J125" s="18">
        <f t="shared" si="14"/>
        <v>31005.66</v>
      </c>
      <c r="K125" s="17">
        <f t="shared" si="15"/>
        <v>31.318848484848484</v>
      </c>
      <c r="L125" s="18">
        <f t="shared" si="16"/>
        <v>-67994.34</v>
      </c>
      <c r="M125" s="17">
        <f t="shared" si="17"/>
        <v>31.318848484848484</v>
      </c>
      <c r="N125" s="18">
        <f t="shared" si="18"/>
        <v>-67994.34</v>
      </c>
    </row>
    <row r="126" spans="1:14" ht="90" hidden="1" outlineLevel="4" x14ac:dyDescent="0.2">
      <c r="A126" s="9" t="s">
        <v>171</v>
      </c>
      <c r="B126" s="12" t="s">
        <v>172</v>
      </c>
      <c r="C126" s="11"/>
      <c r="D126" s="11">
        <v>99000</v>
      </c>
      <c r="E126" s="11">
        <v>99000</v>
      </c>
      <c r="F126" s="11">
        <v>31005.66</v>
      </c>
      <c r="G126" s="17">
        <f t="shared" si="12"/>
        <v>4.8445137402494442E-3</v>
      </c>
      <c r="H126" s="16">
        <f t="shared" si="19"/>
        <v>3.272015788938664E-2</v>
      </c>
      <c r="I126" s="17" t="e">
        <f t="shared" si="13"/>
        <v>#DIV/0!</v>
      </c>
      <c r="J126" s="18">
        <f t="shared" si="14"/>
        <v>31005.66</v>
      </c>
      <c r="K126" s="17">
        <f t="shared" si="15"/>
        <v>31.318848484848484</v>
      </c>
      <c r="L126" s="18">
        <f t="shared" si="16"/>
        <v>-67994.34</v>
      </c>
      <c r="M126" s="17">
        <f t="shared" si="17"/>
        <v>31.318848484848484</v>
      </c>
      <c r="N126" s="18">
        <f t="shared" si="18"/>
        <v>-67994.34</v>
      </c>
    </row>
    <row r="127" spans="1:14" ht="90" hidden="1" outlineLevel="7" x14ac:dyDescent="0.2">
      <c r="A127" s="4" t="s">
        <v>171</v>
      </c>
      <c r="B127" s="5" t="s">
        <v>172</v>
      </c>
      <c r="C127" s="6"/>
      <c r="D127" s="6">
        <v>99000</v>
      </c>
      <c r="E127" s="6">
        <v>99000</v>
      </c>
      <c r="F127" s="6">
        <v>31005.66</v>
      </c>
      <c r="G127" s="17">
        <f t="shared" si="12"/>
        <v>4.8445137402494442E-3</v>
      </c>
      <c r="H127" s="16">
        <f t="shared" si="19"/>
        <v>3.272015788938664E-2</v>
      </c>
      <c r="I127" s="17" t="e">
        <f t="shared" si="13"/>
        <v>#DIV/0!</v>
      </c>
      <c r="J127" s="18">
        <f t="shared" si="14"/>
        <v>31005.66</v>
      </c>
      <c r="K127" s="17">
        <f t="shared" si="15"/>
        <v>31.318848484848484</v>
      </c>
      <c r="L127" s="18">
        <f t="shared" si="16"/>
        <v>-67994.34</v>
      </c>
      <c r="M127" s="17">
        <f t="shared" si="17"/>
        <v>31.318848484848484</v>
      </c>
      <c r="N127" s="18">
        <f t="shared" si="18"/>
        <v>-67994.34</v>
      </c>
    </row>
    <row r="128" spans="1:14" ht="33.75" outlineLevel="1" x14ac:dyDescent="0.2">
      <c r="A128" s="9" t="s">
        <v>173</v>
      </c>
      <c r="B128" s="10" t="s">
        <v>174</v>
      </c>
      <c r="C128" s="11">
        <f>C129+C133</f>
        <v>9989260.4900000002</v>
      </c>
      <c r="D128" s="11">
        <f t="shared" ref="D128:F128" si="26">D129+D133</f>
        <v>9096400</v>
      </c>
      <c r="E128" s="11">
        <f t="shared" si="26"/>
        <v>9275772.4800000004</v>
      </c>
      <c r="F128" s="11">
        <f t="shared" si="26"/>
        <v>9413117.540000001</v>
      </c>
      <c r="G128" s="17">
        <f t="shared" si="12"/>
        <v>1.4707629916961307</v>
      </c>
      <c r="H128" s="16">
        <f t="shared" si="19"/>
        <v>9.9336279937325891</v>
      </c>
      <c r="I128" s="17">
        <f t="shared" si="13"/>
        <v>94.232376354818641</v>
      </c>
      <c r="J128" s="18">
        <f t="shared" si="14"/>
        <v>-576142.94999999925</v>
      </c>
      <c r="K128" s="17">
        <f t="shared" si="15"/>
        <v>103.48178993887693</v>
      </c>
      <c r="L128" s="18">
        <f t="shared" si="16"/>
        <v>316717.54000000097</v>
      </c>
      <c r="M128" s="17">
        <f t="shared" si="17"/>
        <v>101.4806859514519</v>
      </c>
      <c r="N128" s="18">
        <f t="shared" si="18"/>
        <v>137345.06000000052</v>
      </c>
    </row>
    <row r="129" spans="1:14" ht="16.5" customHeight="1" outlineLevel="2" collapsed="1" x14ac:dyDescent="0.2">
      <c r="A129" s="9" t="s">
        <v>175</v>
      </c>
      <c r="B129" s="10" t="s">
        <v>176</v>
      </c>
      <c r="C129" s="11">
        <v>7418307.3600000003</v>
      </c>
      <c r="D129" s="11">
        <v>8393200</v>
      </c>
      <c r="E129" s="11">
        <v>8572572.4800000004</v>
      </c>
      <c r="F129" s="11">
        <v>8686327.9000000004</v>
      </c>
      <c r="G129" s="17">
        <f t="shared" si="12"/>
        <v>1.3572049381907079</v>
      </c>
      <c r="H129" s="16">
        <f t="shared" si="19"/>
        <v>9.1666495848494858</v>
      </c>
      <c r="I129" s="17">
        <f t="shared" si="13"/>
        <v>117.09312486615543</v>
      </c>
      <c r="J129" s="18">
        <f t="shared" si="14"/>
        <v>1268020.54</v>
      </c>
      <c r="K129" s="17">
        <f t="shared" si="15"/>
        <v>103.4924450745842</v>
      </c>
      <c r="L129" s="18">
        <f t="shared" si="16"/>
        <v>293127.90000000037</v>
      </c>
      <c r="M129" s="17">
        <f t="shared" si="17"/>
        <v>101.32696947462847</v>
      </c>
      <c r="N129" s="18">
        <f t="shared" si="18"/>
        <v>113755.41999999993</v>
      </c>
    </row>
    <row r="130" spans="1:14" ht="22.5" hidden="1" outlineLevel="3" x14ac:dyDescent="0.2">
      <c r="A130" s="9" t="s">
        <v>177</v>
      </c>
      <c r="B130" s="10" t="s">
        <v>178</v>
      </c>
      <c r="C130" s="11"/>
      <c r="D130" s="11">
        <v>8393200</v>
      </c>
      <c r="E130" s="11">
        <v>8572572.4800000004</v>
      </c>
      <c r="F130" s="11">
        <v>8686327.9000000004</v>
      </c>
      <c r="G130" s="17">
        <f t="shared" si="12"/>
        <v>1.3572049381907079</v>
      </c>
      <c r="H130" s="16">
        <f t="shared" si="19"/>
        <v>9.1666495848494858</v>
      </c>
      <c r="I130" s="17" t="e">
        <f t="shared" si="13"/>
        <v>#DIV/0!</v>
      </c>
      <c r="J130" s="18">
        <f t="shared" si="14"/>
        <v>8686327.9000000004</v>
      </c>
      <c r="K130" s="17">
        <f t="shared" si="15"/>
        <v>103.4924450745842</v>
      </c>
      <c r="L130" s="18">
        <f t="shared" si="16"/>
        <v>293127.90000000037</v>
      </c>
      <c r="M130" s="17">
        <f t="shared" si="17"/>
        <v>101.32696947462847</v>
      </c>
      <c r="N130" s="18">
        <f t="shared" si="18"/>
        <v>113755.41999999993</v>
      </c>
    </row>
    <row r="131" spans="1:14" ht="33.75" hidden="1" outlineLevel="4" x14ac:dyDescent="0.2">
      <c r="A131" s="9" t="s">
        <v>179</v>
      </c>
      <c r="B131" s="10" t="s">
        <v>180</v>
      </c>
      <c r="C131" s="11"/>
      <c r="D131" s="11">
        <v>8393200</v>
      </c>
      <c r="E131" s="11">
        <v>8572572.4800000004</v>
      </c>
      <c r="F131" s="11">
        <v>8686327.9000000004</v>
      </c>
      <c r="G131" s="17">
        <f t="shared" si="12"/>
        <v>1.3572049381907079</v>
      </c>
      <c r="H131" s="16">
        <f t="shared" si="19"/>
        <v>9.1666495848494858</v>
      </c>
      <c r="I131" s="17" t="e">
        <f t="shared" si="13"/>
        <v>#DIV/0!</v>
      </c>
      <c r="J131" s="18">
        <f t="shared" si="14"/>
        <v>8686327.9000000004</v>
      </c>
      <c r="K131" s="17">
        <f t="shared" si="15"/>
        <v>103.4924450745842</v>
      </c>
      <c r="L131" s="18">
        <f t="shared" si="16"/>
        <v>293127.90000000037</v>
      </c>
      <c r="M131" s="17">
        <f t="shared" si="17"/>
        <v>101.32696947462847</v>
      </c>
      <c r="N131" s="18">
        <f t="shared" si="18"/>
        <v>113755.41999999993</v>
      </c>
    </row>
    <row r="132" spans="1:14" ht="33.75" hidden="1" outlineLevel="7" x14ac:dyDescent="0.2">
      <c r="A132" s="4" t="s">
        <v>179</v>
      </c>
      <c r="B132" s="7" t="s">
        <v>180</v>
      </c>
      <c r="C132" s="6"/>
      <c r="D132" s="6">
        <v>8393200</v>
      </c>
      <c r="E132" s="6">
        <v>8572572.4800000004</v>
      </c>
      <c r="F132" s="6">
        <v>8686327.9000000004</v>
      </c>
      <c r="G132" s="17">
        <f t="shared" si="12"/>
        <v>1.3572049381907079</v>
      </c>
      <c r="H132" s="16">
        <f t="shared" si="19"/>
        <v>9.1666495848494858</v>
      </c>
      <c r="I132" s="17" t="e">
        <f t="shared" si="13"/>
        <v>#DIV/0!</v>
      </c>
      <c r="J132" s="18">
        <f t="shared" si="14"/>
        <v>8686327.9000000004</v>
      </c>
      <c r="K132" s="17">
        <f t="shared" si="15"/>
        <v>103.4924450745842</v>
      </c>
      <c r="L132" s="18">
        <f t="shared" si="16"/>
        <v>293127.90000000037</v>
      </c>
      <c r="M132" s="17">
        <f t="shared" si="17"/>
        <v>101.32696947462847</v>
      </c>
      <c r="N132" s="18">
        <f t="shared" si="18"/>
        <v>113755.41999999993</v>
      </c>
    </row>
    <row r="133" spans="1:14" ht="22.5" outlineLevel="2" x14ac:dyDescent="0.2">
      <c r="A133" s="9" t="s">
        <v>181</v>
      </c>
      <c r="B133" s="10" t="s">
        <v>182</v>
      </c>
      <c r="C133" s="11">
        <f>C134+C137</f>
        <v>2570953.13</v>
      </c>
      <c r="D133" s="11">
        <f t="shared" ref="D133:F133" si="27">D134+D137</f>
        <v>703200</v>
      </c>
      <c r="E133" s="11">
        <f t="shared" si="27"/>
        <v>703200</v>
      </c>
      <c r="F133" s="11">
        <f t="shared" si="27"/>
        <v>726789.64</v>
      </c>
      <c r="G133" s="17">
        <f t="shared" si="12"/>
        <v>0.11355805350542279</v>
      </c>
      <c r="H133" s="16">
        <f t="shared" si="19"/>
        <v>0.7669784088831032</v>
      </c>
      <c r="I133" s="17">
        <f t="shared" si="13"/>
        <v>28.269268370520628</v>
      </c>
      <c r="J133" s="18">
        <f t="shared" si="14"/>
        <v>-1844163.4899999998</v>
      </c>
      <c r="K133" s="17">
        <f t="shared" si="15"/>
        <v>103.35461319681455</v>
      </c>
      <c r="L133" s="18">
        <f t="shared" si="16"/>
        <v>23589.640000000014</v>
      </c>
      <c r="M133" s="17">
        <f t="shared" si="17"/>
        <v>103.35461319681455</v>
      </c>
      <c r="N133" s="18">
        <f t="shared" si="18"/>
        <v>23589.640000000014</v>
      </c>
    </row>
    <row r="134" spans="1:14" ht="33.75" outlineLevel="3" collapsed="1" x14ac:dyDescent="0.2">
      <c r="A134" s="9" t="s">
        <v>183</v>
      </c>
      <c r="B134" s="10" t="s">
        <v>184</v>
      </c>
      <c r="C134" s="11">
        <v>605483.51</v>
      </c>
      <c r="D134" s="11">
        <v>703200</v>
      </c>
      <c r="E134" s="11">
        <v>703200</v>
      </c>
      <c r="F134" s="11">
        <v>631084.6</v>
      </c>
      <c r="G134" s="17">
        <f t="shared" ref="G134:G197" si="28">F134/F$5*100</f>
        <v>9.8604513368198726E-2</v>
      </c>
      <c r="H134" s="16">
        <f t="shared" si="19"/>
        <v>0.66598123547637467</v>
      </c>
      <c r="I134" s="17">
        <f t="shared" ref="I134:I197" si="29">F134/C134*100</f>
        <v>104.22820598367741</v>
      </c>
      <c r="J134" s="18">
        <f t="shared" ref="J134:J197" si="30">F134-C134</f>
        <v>25601.089999999967</v>
      </c>
      <c r="K134" s="17">
        <f t="shared" ref="K134:K197" si="31">F134/D134*100</f>
        <v>89.744681456200226</v>
      </c>
      <c r="L134" s="18">
        <f t="shared" ref="L134:L197" si="32">F134-D134</f>
        <v>-72115.400000000023</v>
      </c>
      <c r="M134" s="17">
        <f t="shared" ref="M134:M197" si="33">F134/E134*100</f>
        <v>89.744681456200226</v>
      </c>
      <c r="N134" s="18">
        <f t="shared" ref="N134:N197" si="34">F134-E134</f>
        <v>-72115.400000000023</v>
      </c>
    </row>
    <row r="135" spans="1:14" ht="45" hidden="1" outlineLevel="4" x14ac:dyDescent="0.2">
      <c r="A135" s="9" t="s">
        <v>185</v>
      </c>
      <c r="B135" s="10" t="s">
        <v>186</v>
      </c>
      <c r="C135" s="11"/>
      <c r="D135" s="11">
        <v>703200</v>
      </c>
      <c r="E135" s="11">
        <v>703200</v>
      </c>
      <c r="F135" s="11">
        <v>631084.6</v>
      </c>
      <c r="G135" s="17">
        <f t="shared" si="28"/>
        <v>9.8604513368198726E-2</v>
      </c>
      <c r="H135" s="16">
        <f t="shared" ref="H135:H198" si="35">F135/F$6*100</f>
        <v>0.66598123547637467</v>
      </c>
      <c r="I135" s="17" t="e">
        <f t="shared" si="29"/>
        <v>#DIV/0!</v>
      </c>
      <c r="J135" s="18">
        <f t="shared" si="30"/>
        <v>631084.6</v>
      </c>
      <c r="K135" s="17">
        <f t="shared" si="31"/>
        <v>89.744681456200226</v>
      </c>
      <c r="L135" s="18">
        <f t="shared" si="32"/>
        <v>-72115.400000000023</v>
      </c>
      <c r="M135" s="17">
        <f t="shared" si="33"/>
        <v>89.744681456200226</v>
      </c>
      <c r="N135" s="18">
        <f t="shared" si="34"/>
        <v>-72115.400000000023</v>
      </c>
    </row>
    <row r="136" spans="1:14" ht="45" hidden="1" outlineLevel="7" x14ac:dyDescent="0.2">
      <c r="A136" s="4" t="s">
        <v>185</v>
      </c>
      <c r="B136" s="7" t="s">
        <v>186</v>
      </c>
      <c r="C136" s="6"/>
      <c r="D136" s="6">
        <v>703200</v>
      </c>
      <c r="E136" s="6">
        <v>703200</v>
      </c>
      <c r="F136" s="6">
        <v>631084.6</v>
      </c>
      <c r="G136" s="17">
        <f t="shared" si="28"/>
        <v>9.8604513368198726E-2</v>
      </c>
      <c r="H136" s="16">
        <f t="shared" si="35"/>
        <v>0.66598123547637467</v>
      </c>
      <c r="I136" s="17" t="e">
        <f t="shared" si="29"/>
        <v>#DIV/0!</v>
      </c>
      <c r="J136" s="18">
        <f t="shared" si="30"/>
        <v>631084.6</v>
      </c>
      <c r="K136" s="17">
        <f t="shared" si="31"/>
        <v>89.744681456200226</v>
      </c>
      <c r="L136" s="18">
        <f t="shared" si="32"/>
        <v>-72115.400000000023</v>
      </c>
      <c r="M136" s="17">
        <f t="shared" si="33"/>
        <v>89.744681456200226</v>
      </c>
      <c r="N136" s="18">
        <f t="shared" si="34"/>
        <v>-72115.400000000023</v>
      </c>
    </row>
    <row r="137" spans="1:14" ht="22.5" outlineLevel="3" collapsed="1" x14ac:dyDescent="0.2">
      <c r="A137" s="9" t="s">
        <v>187</v>
      </c>
      <c r="B137" s="10" t="s">
        <v>188</v>
      </c>
      <c r="C137" s="11">
        <v>1965469.62</v>
      </c>
      <c r="D137" s="11">
        <v>0</v>
      </c>
      <c r="E137" s="11">
        <v>0</v>
      </c>
      <c r="F137" s="11">
        <v>95705.04</v>
      </c>
      <c r="G137" s="17">
        <f t="shared" si="28"/>
        <v>1.4953540137224063E-2</v>
      </c>
      <c r="H137" s="16">
        <f t="shared" si="35"/>
        <v>0.10099717340672842</v>
      </c>
      <c r="I137" s="17">
        <f t="shared" si="29"/>
        <v>4.8693217654516578</v>
      </c>
      <c r="J137" s="18">
        <f t="shared" si="30"/>
        <v>-1869764.58</v>
      </c>
      <c r="K137" s="17">
        <v>0</v>
      </c>
      <c r="L137" s="18">
        <f t="shared" si="32"/>
        <v>95705.04</v>
      </c>
      <c r="M137" s="17">
        <v>0</v>
      </c>
      <c r="N137" s="18">
        <f t="shared" si="34"/>
        <v>95705.04</v>
      </c>
    </row>
    <row r="138" spans="1:14" ht="22.5" hidden="1" outlineLevel="4" x14ac:dyDescent="0.2">
      <c r="A138" s="9" t="s">
        <v>189</v>
      </c>
      <c r="B138" s="10" t="s">
        <v>190</v>
      </c>
      <c r="C138" s="11"/>
      <c r="D138" s="11">
        <v>0</v>
      </c>
      <c r="E138" s="11">
        <v>0</v>
      </c>
      <c r="F138" s="11">
        <v>95705.04</v>
      </c>
      <c r="G138" s="17">
        <f t="shared" si="28"/>
        <v>1.4953540137224063E-2</v>
      </c>
      <c r="H138" s="16">
        <f t="shared" si="35"/>
        <v>0.10099717340672842</v>
      </c>
      <c r="I138" s="17" t="e">
        <f t="shared" si="29"/>
        <v>#DIV/0!</v>
      </c>
      <c r="J138" s="18">
        <f t="shared" si="30"/>
        <v>95705.04</v>
      </c>
      <c r="K138" s="17" t="e">
        <f t="shared" si="31"/>
        <v>#DIV/0!</v>
      </c>
      <c r="L138" s="18">
        <f t="shared" si="32"/>
        <v>95705.04</v>
      </c>
      <c r="M138" s="17" t="e">
        <f t="shared" si="33"/>
        <v>#DIV/0!</v>
      </c>
      <c r="N138" s="18">
        <f t="shared" si="34"/>
        <v>95705.04</v>
      </c>
    </row>
    <row r="139" spans="1:14" ht="22.5" hidden="1" outlineLevel="7" x14ac:dyDescent="0.2">
      <c r="A139" s="4" t="s">
        <v>189</v>
      </c>
      <c r="B139" s="7" t="s">
        <v>190</v>
      </c>
      <c r="C139" s="6"/>
      <c r="D139" s="6">
        <v>0</v>
      </c>
      <c r="E139" s="6">
        <v>0</v>
      </c>
      <c r="F139" s="6">
        <v>95705.04</v>
      </c>
      <c r="G139" s="17">
        <f t="shared" si="28"/>
        <v>1.4953540137224063E-2</v>
      </c>
      <c r="H139" s="16">
        <f t="shared" si="35"/>
        <v>0.10099717340672842</v>
      </c>
      <c r="I139" s="17" t="e">
        <f t="shared" si="29"/>
        <v>#DIV/0!</v>
      </c>
      <c r="J139" s="18">
        <f t="shared" si="30"/>
        <v>95705.04</v>
      </c>
      <c r="K139" s="17" t="e">
        <f t="shared" si="31"/>
        <v>#DIV/0!</v>
      </c>
      <c r="L139" s="18">
        <f t="shared" si="32"/>
        <v>95705.04</v>
      </c>
      <c r="M139" s="17" t="e">
        <f t="shared" si="33"/>
        <v>#DIV/0!</v>
      </c>
      <c r="N139" s="18">
        <f t="shared" si="34"/>
        <v>95705.04</v>
      </c>
    </row>
    <row r="140" spans="1:14" ht="33.75" outlineLevel="1" x14ac:dyDescent="0.2">
      <c r="A140" s="9" t="s">
        <v>191</v>
      </c>
      <c r="B140" s="10" t="s">
        <v>192</v>
      </c>
      <c r="C140" s="11">
        <f>C141+C145+C152</f>
        <v>1777560.2599999998</v>
      </c>
      <c r="D140" s="11">
        <f t="shared" ref="D140:F140" si="36">D141+D145+D152</f>
        <v>4841800</v>
      </c>
      <c r="E140" s="11">
        <f t="shared" si="36"/>
        <v>4987219.32</v>
      </c>
      <c r="F140" s="11">
        <f t="shared" si="36"/>
        <v>4430990.93</v>
      </c>
      <c r="G140" s="17">
        <f t="shared" si="28"/>
        <v>0.69232509300900746</v>
      </c>
      <c r="H140" s="16">
        <f t="shared" si="35"/>
        <v>4.6760082783607935</v>
      </c>
      <c r="I140" s="17">
        <f t="shared" si="29"/>
        <v>249.2737393892908</v>
      </c>
      <c r="J140" s="18">
        <f t="shared" si="30"/>
        <v>2653430.67</v>
      </c>
      <c r="K140" s="17">
        <f t="shared" si="31"/>
        <v>91.515364740385792</v>
      </c>
      <c r="L140" s="18">
        <f t="shared" si="32"/>
        <v>-410809.0700000003</v>
      </c>
      <c r="M140" s="17">
        <f t="shared" si="33"/>
        <v>88.846923419441666</v>
      </c>
      <c r="N140" s="18">
        <f t="shared" si="34"/>
        <v>-556228.3900000006</v>
      </c>
    </row>
    <row r="141" spans="1:14" ht="90" outlineLevel="2" collapsed="1" x14ac:dyDescent="0.2">
      <c r="A141" s="9" t="s">
        <v>193</v>
      </c>
      <c r="B141" s="12" t="s">
        <v>194</v>
      </c>
      <c r="C141" s="11">
        <v>1164600</v>
      </c>
      <c r="D141" s="11">
        <v>4750000</v>
      </c>
      <c r="E141" s="11">
        <v>4750000</v>
      </c>
      <c r="F141" s="11">
        <v>4003248</v>
      </c>
      <c r="G141" s="17">
        <f t="shared" si="28"/>
        <v>0.62549192443012369</v>
      </c>
      <c r="H141" s="16">
        <f t="shared" si="35"/>
        <v>4.2246127523288095</v>
      </c>
      <c r="I141" s="17">
        <f t="shared" si="29"/>
        <v>343.74446161772283</v>
      </c>
      <c r="J141" s="18">
        <f t="shared" si="30"/>
        <v>2838648</v>
      </c>
      <c r="K141" s="17">
        <f t="shared" si="31"/>
        <v>84.278905263157895</v>
      </c>
      <c r="L141" s="18">
        <f t="shared" si="32"/>
        <v>-746752</v>
      </c>
      <c r="M141" s="17">
        <f t="shared" si="33"/>
        <v>84.278905263157895</v>
      </c>
      <c r="N141" s="18">
        <f t="shared" si="34"/>
        <v>-746752</v>
      </c>
    </row>
    <row r="142" spans="1:14" ht="101.25" hidden="1" outlineLevel="3" x14ac:dyDescent="0.2">
      <c r="A142" s="9" t="s">
        <v>195</v>
      </c>
      <c r="B142" s="12" t="s">
        <v>196</v>
      </c>
      <c r="C142" s="11"/>
      <c r="D142" s="11">
        <v>4750000</v>
      </c>
      <c r="E142" s="11">
        <v>4750000</v>
      </c>
      <c r="F142" s="11">
        <v>4003248</v>
      </c>
      <c r="G142" s="17">
        <f t="shared" si="28"/>
        <v>0.62549192443012369</v>
      </c>
      <c r="H142" s="16">
        <f t="shared" si="35"/>
        <v>4.2246127523288095</v>
      </c>
      <c r="I142" s="17" t="e">
        <f t="shared" si="29"/>
        <v>#DIV/0!</v>
      </c>
      <c r="J142" s="18">
        <f t="shared" si="30"/>
        <v>4003248</v>
      </c>
      <c r="K142" s="17">
        <f t="shared" si="31"/>
        <v>84.278905263157895</v>
      </c>
      <c r="L142" s="18">
        <f t="shared" si="32"/>
        <v>-746752</v>
      </c>
      <c r="M142" s="17">
        <f t="shared" si="33"/>
        <v>84.278905263157895</v>
      </c>
      <c r="N142" s="18">
        <f t="shared" si="34"/>
        <v>-746752</v>
      </c>
    </row>
    <row r="143" spans="1:14" ht="101.25" hidden="1" outlineLevel="4" x14ac:dyDescent="0.2">
      <c r="A143" s="9" t="s">
        <v>197</v>
      </c>
      <c r="B143" s="12" t="s">
        <v>198</v>
      </c>
      <c r="C143" s="11"/>
      <c r="D143" s="11">
        <v>4750000</v>
      </c>
      <c r="E143" s="11">
        <v>4750000</v>
      </c>
      <c r="F143" s="11">
        <v>4003248</v>
      </c>
      <c r="G143" s="17">
        <f t="shared" si="28"/>
        <v>0.62549192443012369</v>
      </c>
      <c r="H143" s="16">
        <f t="shared" si="35"/>
        <v>4.2246127523288095</v>
      </c>
      <c r="I143" s="17" t="e">
        <f t="shared" si="29"/>
        <v>#DIV/0!</v>
      </c>
      <c r="J143" s="18">
        <f t="shared" si="30"/>
        <v>4003248</v>
      </c>
      <c r="K143" s="17">
        <f t="shared" si="31"/>
        <v>84.278905263157895</v>
      </c>
      <c r="L143" s="18">
        <f t="shared" si="32"/>
        <v>-746752</v>
      </c>
      <c r="M143" s="17">
        <f t="shared" si="33"/>
        <v>84.278905263157895</v>
      </c>
      <c r="N143" s="18">
        <f t="shared" si="34"/>
        <v>-746752</v>
      </c>
    </row>
    <row r="144" spans="1:14" ht="101.25" hidden="1" outlineLevel="7" x14ac:dyDescent="0.2">
      <c r="A144" s="4" t="s">
        <v>197</v>
      </c>
      <c r="B144" s="5" t="s">
        <v>198</v>
      </c>
      <c r="C144" s="6"/>
      <c r="D144" s="6">
        <v>4750000</v>
      </c>
      <c r="E144" s="6">
        <v>4750000</v>
      </c>
      <c r="F144" s="6">
        <v>4003248</v>
      </c>
      <c r="G144" s="17">
        <f t="shared" si="28"/>
        <v>0.62549192443012369</v>
      </c>
      <c r="H144" s="16">
        <f t="shared" si="35"/>
        <v>4.2246127523288095</v>
      </c>
      <c r="I144" s="17" t="e">
        <f t="shared" si="29"/>
        <v>#DIV/0!</v>
      </c>
      <c r="J144" s="18">
        <f t="shared" si="30"/>
        <v>4003248</v>
      </c>
      <c r="K144" s="17">
        <f t="shared" si="31"/>
        <v>84.278905263157895</v>
      </c>
      <c r="L144" s="18">
        <f t="shared" si="32"/>
        <v>-746752</v>
      </c>
      <c r="M144" s="17">
        <f t="shared" si="33"/>
        <v>84.278905263157895</v>
      </c>
      <c r="N144" s="18">
        <f t="shared" si="34"/>
        <v>-746752</v>
      </c>
    </row>
    <row r="145" spans="1:14" ht="33.75" outlineLevel="2" x14ac:dyDescent="0.2">
      <c r="A145" s="9" t="s">
        <v>199</v>
      </c>
      <c r="B145" s="10" t="s">
        <v>200</v>
      </c>
      <c r="C145" s="11">
        <f>C146+C149</f>
        <v>344804.33999999997</v>
      </c>
      <c r="D145" s="11">
        <f t="shared" ref="D145:F145" si="37">D146+D149</f>
        <v>28100</v>
      </c>
      <c r="E145" s="11">
        <f t="shared" si="37"/>
        <v>103419.32</v>
      </c>
      <c r="F145" s="11">
        <f t="shared" si="37"/>
        <v>233165.75</v>
      </c>
      <c r="G145" s="17">
        <f t="shared" si="28"/>
        <v>3.6431241251776832E-2</v>
      </c>
      <c r="H145" s="16">
        <f t="shared" si="35"/>
        <v>0.24605895034639655</v>
      </c>
      <c r="I145" s="17">
        <f t="shared" si="29"/>
        <v>67.622626211723443</v>
      </c>
      <c r="J145" s="18">
        <f t="shared" si="30"/>
        <v>-111638.58999999997</v>
      </c>
      <c r="K145" s="17">
        <f t="shared" si="31"/>
        <v>829.77135231316731</v>
      </c>
      <c r="L145" s="18">
        <f t="shared" si="32"/>
        <v>205065.75</v>
      </c>
      <c r="M145" s="17">
        <f t="shared" si="33"/>
        <v>225.45666515695518</v>
      </c>
      <c r="N145" s="18">
        <f t="shared" si="34"/>
        <v>129746.43</v>
      </c>
    </row>
    <row r="146" spans="1:14" ht="33.75" outlineLevel="3" collapsed="1" x14ac:dyDescent="0.2">
      <c r="A146" s="9" t="s">
        <v>201</v>
      </c>
      <c r="B146" s="10" t="s">
        <v>202</v>
      </c>
      <c r="C146" s="11">
        <v>295376.3</v>
      </c>
      <c r="D146" s="11">
        <v>15300</v>
      </c>
      <c r="E146" s="11">
        <v>72219.320000000007</v>
      </c>
      <c r="F146" s="11">
        <v>201987.68</v>
      </c>
      <c r="G146" s="17">
        <f t="shared" si="28"/>
        <v>3.1559789119828693E-2</v>
      </c>
      <c r="H146" s="16">
        <f t="shared" si="35"/>
        <v>0.21315684882408256</v>
      </c>
      <c r="I146" s="17">
        <f t="shared" si="29"/>
        <v>68.383170890826378</v>
      </c>
      <c r="J146" s="18">
        <f t="shared" si="30"/>
        <v>-93388.62</v>
      </c>
      <c r="K146" s="17">
        <f t="shared" si="31"/>
        <v>1320.1809150326796</v>
      </c>
      <c r="L146" s="18">
        <f t="shared" si="32"/>
        <v>186687.68</v>
      </c>
      <c r="M146" s="17">
        <f t="shared" si="33"/>
        <v>279.68648832473082</v>
      </c>
      <c r="N146" s="18">
        <f t="shared" si="34"/>
        <v>129768.35999999999</v>
      </c>
    </row>
    <row r="147" spans="1:14" ht="56.25" hidden="1" outlineLevel="4" x14ac:dyDescent="0.2">
      <c r="A147" s="9" t="s">
        <v>203</v>
      </c>
      <c r="B147" s="10" t="s">
        <v>204</v>
      </c>
      <c r="C147" s="11"/>
      <c r="D147" s="11">
        <v>15300</v>
      </c>
      <c r="E147" s="11">
        <v>72219.320000000007</v>
      </c>
      <c r="F147" s="11">
        <v>201987.68</v>
      </c>
      <c r="G147" s="17">
        <f t="shared" si="28"/>
        <v>3.1559789119828693E-2</v>
      </c>
      <c r="H147" s="16">
        <f t="shared" si="35"/>
        <v>0.21315684882408256</v>
      </c>
      <c r="I147" s="17" t="e">
        <f t="shared" si="29"/>
        <v>#DIV/0!</v>
      </c>
      <c r="J147" s="18">
        <f t="shared" si="30"/>
        <v>201987.68</v>
      </c>
      <c r="K147" s="17">
        <f t="shared" si="31"/>
        <v>1320.1809150326796</v>
      </c>
      <c r="L147" s="18">
        <f t="shared" si="32"/>
        <v>186687.68</v>
      </c>
      <c r="M147" s="17">
        <f t="shared" si="33"/>
        <v>279.68648832473082</v>
      </c>
      <c r="N147" s="18">
        <f t="shared" si="34"/>
        <v>129768.35999999999</v>
      </c>
    </row>
    <row r="148" spans="1:14" ht="56.25" hidden="1" outlineLevel="7" x14ac:dyDescent="0.2">
      <c r="A148" s="4" t="s">
        <v>203</v>
      </c>
      <c r="B148" s="7" t="s">
        <v>204</v>
      </c>
      <c r="C148" s="6"/>
      <c r="D148" s="6">
        <v>15300</v>
      </c>
      <c r="E148" s="6">
        <v>72219.320000000007</v>
      </c>
      <c r="F148" s="6">
        <v>201987.68</v>
      </c>
      <c r="G148" s="17">
        <f t="shared" si="28"/>
        <v>3.1559789119828693E-2</v>
      </c>
      <c r="H148" s="16">
        <f t="shared" si="35"/>
        <v>0.21315684882408256</v>
      </c>
      <c r="I148" s="17" t="e">
        <f t="shared" si="29"/>
        <v>#DIV/0!</v>
      </c>
      <c r="J148" s="18">
        <f t="shared" si="30"/>
        <v>201987.68</v>
      </c>
      <c r="K148" s="17">
        <f t="shared" si="31"/>
        <v>1320.1809150326796</v>
      </c>
      <c r="L148" s="18">
        <f t="shared" si="32"/>
        <v>186687.68</v>
      </c>
      <c r="M148" s="17">
        <f t="shared" si="33"/>
        <v>279.68648832473082</v>
      </c>
      <c r="N148" s="18">
        <f t="shared" si="34"/>
        <v>129768.35999999999</v>
      </c>
    </row>
    <row r="149" spans="1:14" ht="56.25" outlineLevel="3" collapsed="1" x14ac:dyDescent="0.2">
      <c r="A149" s="9" t="s">
        <v>205</v>
      </c>
      <c r="B149" s="10" t="s">
        <v>206</v>
      </c>
      <c r="C149" s="11">
        <v>49428.04</v>
      </c>
      <c r="D149" s="11">
        <v>12800</v>
      </c>
      <c r="E149" s="11">
        <v>31200</v>
      </c>
      <c r="F149" s="11">
        <v>31178.07</v>
      </c>
      <c r="G149" s="17">
        <f t="shared" si="28"/>
        <v>4.8714521319481339E-3</v>
      </c>
      <c r="H149" s="16">
        <f t="shared" si="35"/>
        <v>3.2902101522313959E-2</v>
      </c>
      <c r="I149" s="17">
        <f t="shared" si="29"/>
        <v>63.077698407624496</v>
      </c>
      <c r="J149" s="18">
        <f t="shared" si="30"/>
        <v>-18249.97</v>
      </c>
      <c r="K149" s="17">
        <f t="shared" si="31"/>
        <v>243.57867187500003</v>
      </c>
      <c r="L149" s="18">
        <f t="shared" si="32"/>
        <v>18378.07</v>
      </c>
      <c r="M149" s="17">
        <f t="shared" si="33"/>
        <v>99.929711538461547</v>
      </c>
      <c r="N149" s="18">
        <f t="shared" si="34"/>
        <v>-21.930000000000291</v>
      </c>
    </row>
    <row r="150" spans="1:14" ht="56.25" hidden="1" outlineLevel="4" x14ac:dyDescent="0.2">
      <c r="A150" s="9" t="s">
        <v>207</v>
      </c>
      <c r="B150" s="10" t="s">
        <v>208</v>
      </c>
      <c r="C150" s="11"/>
      <c r="D150" s="11">
        <v>12800</v>
      </c>
      <c r="E150" s="11">
        <v>31200</v>
      </c>
      <c r="F150" s="11">
        <v>31178.07</v>
      </c>
      <c r="G150" s="17">
        <f t="shared" si="28"/>
        <v>4.8714521319481339E-3</v>
      </c>
      <c r="H150" s="16">
        <f t="shared" si="35"/>
        <v>3.2902101522313959E-2</v>
      </c>
      <c r="I150" s="17" t="e">
        <f t="shared" si="29"/>
        <v>#DIV/0!</v>
      </c>
      <c r="J150" s="18">
        <f t="shared" si="30"/>
        <v>31178.07</v>
      </c>
      <c r="K150" s="17">
        <f t="shared" si="31"/>
        <v>243.57867187500003</v>
      </c>
      <c r="L150" s="18">
        <f t="shared" si="32"/>
        <v>18378.07</v>
      </c>
      <c r="M150" s="17">
        <f t="shared" si="33"/>
        <v>99.929711538461547</v>
      </c>
      <c r="N150" s="18">
        <f t="shared" si="34"/>
        <v>-21.930000000000291</v>
      </c>
    </row>
    <row r="151" spans="1:14" ht="56.25" hidden="1" outlineLevel="7" x14ac:dyDescent="0.2">
      <c r="A151" s="4" t="s">
        <v>207</v>
      </c>
      <c r="B151" s="7" t="s">
        <v>208</v>
      </c>
      <c r="C151" s="6"/>
      <c r="D151" s="6">
        <v>12800</v>
      </c>
      <c r="E151" s="6">
        <v>31200</v>
      </c>
      <c r="F151" s="6">
        <v>31178.07</v>
      </c>
      <c r="G151" s="17">
        <f t="shared" si="28"/>
        <v>4.8714521319481339E-3</v>
      </c>
      <c r="H151" s="16">
        <f t="shared" si="35"/>
        <v>3.2902101522313959E-2</v>
      </c>
      <c r="I151" s="17" t="e">
        <f t="shared" si="29"/>
        <v>#DIV/0!</v>
      </c>
      <c r="J151" s="18">
        <f t="shared" si="30"/>
        <v>31178.07</v>
      </c>
      <c r="K151" s="17">
        <f t="shared" si="31"/>
        <v>243.57867187500003</v>
      </c>
      <c r="L151" s="18">
        <f t="shared" si="32"/>
        <v>18378.07</v>
      </c>
      <c r="M151" s="17">
        <f t="shared" si="33"/>
        <v>99.929711538461547</v>
      </c>
      <c r="N151" s="18">
        <f t="shared" si="34"/>
        <v>-21.930000000000291</v>
      </c>
    </row>
    <row r="152" spans="1:14" ht="80.25" customHeight="1" outlineLevel="2" collapsed="1" x14ac:dyDescent="0.2">
      <c r="A152" s="9" t="s">
        <v>209</v>
      </c>
      <c r="B152" s="10" t="s">
        <v>210</v>
      </c>
      <c r="C152" s="11">
        <v>268155.92</v>
      </c>
      <c r="D152" s="11">
        <v>63700</v>
      </c>
      <c r="E152" s="11">
        <v>133800</v>
      </c>
      <c r="F152" s="11">
        <v>194577.18</v>
      </c>
      <c r="G152" s="17">
        <f t="shared" si="28"/>
        <v>3.0401927327107024E-2</v>
      </c>
      <c r="H152" s="16">
        <f t="shared" si="35"/>
        <v>0.20533657568558786</v>
      </c>
      <c r="I152" s="17">
        <f t="shared" si="29"/>
        <v>72.561209911009982</v>
      </c>
      <c r="J152" s="18">
        <f t="shared" si="30"/>
        <v>-73578.739999999991</v>
      </c>
      <c r="K152" s="17">
        <f t="shared" si="31"/>
        <v>305.45868131868133</v>
      </c>
      <c r="L152" s="18">
        <f t="shared" si="32"/>
        <v>130877.18</v>
      </c>
      <c r="M152" s="17">
        <f t="shared" si="33"/>
        <v>145.42390134529148</v>
      </c>
      <c r="N152" s="18">
        <f t="shared" si="34"/>
        <v>60777.179999999993</v>
      </c>
    </row>
    <row r="153" spans="1:14" ht="78.75" hidden="1" outlineLevel="3" x14ac:dyDescent="0.2">
      <c r="A153" s="9" t="s">
        <v>211</v>
      </c>
      <c r="B153" s="10" t="s">
        <v>212</v>
      </c>
      <c r="C153" s="11"/>
      <c r="D153" s="11">
        <v>63700</v>
      </c>
      <c r="E153" s="11">
        <v>133800</v>
      </c>
      <c r="F153" s="11">
        <v>194577.18</v>
      </c>
      <c r="G153" s="17">
        <f t="shared" si="28"/>
        <v>3.0401927327107024E-2</v>
      </c>
      <c r="H153" s="16">
        <f t="shared" si="35"/>
        <v>0.20533657568558786</v>
      </c>
      <c r="I153" s="17" t="e">
        <f t="shared" si="29"/>
        <v>#DIV/0!</v>
      </c>
      <c r="J153" s="18">
        <f t="shared" si="30"/>
        <v>194577.18</v>
      </c>
      <c r="K153" s="17">
        <f t="shared" si="31"/>
        <v>305.45868131868133</v>
      </c>
      <c r="L153" s="18">
        <f t="shared" si="32"/>
        <v>130877.18</v>
      </c>
      <c r="M153" s="17">
        <f t="shared" si="33"/>
        <v>145.42390134529148</v>
      </c>
      <c r="N153" s="18">
        <f t="shared" si="34"/>
        <v>60777.179999999993</v>
      </c>
    </row>
    <row r="154" spans="1:14" ht="101.25" hidden="1" outlineLevel="4" x14ac:dyDescent="0.2">
      <c r="A154" s="9" t="s">
        <v>213</v>
      </c>
      <c r="B154" s="12" t="s">
        <v>214</v>
      </c>
      <c r="C154" s="11"/>
      <c r="D154" s="11">
        <v>63700</v>
      </c>
      <c r="E154" s="11">
        <v>133800</v>
      </c>
      <c r="F154" s="11">
        <v>194577.18</v>
      </c>
      <c r="G154" s="17">
        <f t="shared" si="28"/>
        <v>3.0401927327107024E-2</v>
      </c>
      <c r="H154" s="16">
        <f t="shared" si="35"/>
        <v>0.20533657568558786</v>
      </c>
      <c r="I154" s="17" t="e">
        <f t="shared" si="29"/>
        <v>#DIV/0!</v>
      </c>
      <c r="J154" s="18">
        <f t="shared" si="30"/>
        <v>194577.18</v>
      </c>
      <c r="K154" s="17">
        <f t="shared" si="31"/>
        <v>305.45868131868133</v>
      </c>
      <c r="L154" s="18">
        <f t="shared" si="32"/>
        <v>130877.18</v>
      </c>
      <c r="M154" s="17">
        <f t="shared" si="33"/>
        <v>145.42390134529148</v>
      </c>
      <c r="N154" s="18">
        <f t="shared" si="34"/>
        <v>60777.179999999993</v>
      </c>
    </row>
    <row r="155" spans="1:14" ht="101.25" hidden="1" outlineLevel="7" x14ac:dyDescent="0.2">
      <c r="A155" s="4" t="s">
        <v>213</v>
      </c>
      <c r="B155" s="5" t="s">
        <v>214</v>
      </c>
      <c r="C155" s="6"/>
      <c r="D155" s="6">
        <v>63700</v>
      </c>
      <c r="E155" s="6">
        <v>133800</v>
      </c>
      <c r="F155" s="6">
        <v>194577.18</v>
      </c>
      <c r="G155" s="17">
        <f t="shared" si="28"/>
        <v>3.0401927327107024E-2</v>
      </c>
      <c r="H155" s="16">
        <f t="shared" si="35"/>
        <v>0.20533657568558786</v>
      </c>
      <c r="I155" s="17" t="e">
        <f t="shared" si="29"/>
        <v>#DIV/0!</v>
      </c>
      <c r="J155" s="18">
        <f t="shared" si="30"/>
        <v>194577.18</v>
      </c>
      <c r="K155" s="17">
        <f t="shared" si="31"/>
        <v>305.45868131868133</v>
      </c>
      <c r="L155" s="18">
        <f t="shared" si="32"/>
        <v>130877.18</v>
      </c>
      <c r="M155" s="17">
        <f t="shared" si="33"/>
        <v>145.42390134529148</v>
      </c>
      <c r="N155" s="18">
        <f t="shared" si="34"/>
        <v>60777.179999999993</v>
      </c>
    </row>
    <row r="156" spans="1:14" ht="22.5" outlineLevel="1" x14ac:dyDescent="0.2">
      <c r="A156" s="9" t="s">
        <v>215</v>
      </c>
      <c r="B156" s="10" t="s">
        <v>216</v>
      </c>
      <c r="C156" s="11">
        <f>C157+C231+C235+C242+C253</f>
        <v>1627203.81</v>
      </c>
      <c r="D156" s="11">
        <f t="shared" ref="D156:F156" si="38">D157+D231+D235+D242+D253</f>
        <v>415000</v>
      </c>
      <c r="E156" s="11">
        <f t="shared" si="38"/>
        <v>1697500.22</v>
      </c>
      <c r="F156" s="11">
        <f t="shared" si="38"/>
        <v>1810561.21</v>
      </c>
      <c r="G156" s="17">
        <f t="shared" si="28"/>
        <v>0.28289314465190096</v>
      </c>
      <c r="H156" s="16">
        <f t="shared" si="35"/>
        <v>1.9106785231986327</v>
      </c>
      <c r="I156" s="17">
        <f t="shared" si="29"/>
        <v>111.26825041050019</v>
      </c>
      <c r="J156" s="18">
        <f t="shared" si="30"/>
        <v>183357.39999999991</v>
      </c>
      <c r="K156" s="17">
        <f t="shared" si="31"/>
        <v>436.27980963855418</v>
      </c>
      <c r="L156" s="18">
        <f t="shared" si="32"/>
        <v>1395561.21</v>
      </c>
      <c r="M156" s="17">
        <f t="shared" si="33"/>
        <v>106.66044037390463</v>
      </c>
      <c r="N156" s="18">
        <f t="shared" si="34"/>
        <v>113060.98999999999</v>
      </c>
    </row>
    <row r="157" spans="1:14" ht="45" outlineLevel="2" collapsed="1" x14ac:dyDescent="0.2">
      <c r="A157" s="9" t="s">
        <v>217</v>
      </c>
      <c r="B157" s="10" t="s">
        <v>218</v>
      </c>
      <c r="C157" s="11">
        <f>C158+C166+C178+C190+C195+C199+C203+C211+C219</f>
        <v>533583.68000000005</v>
      </c>
      <c r="D157" s="11">
        <f t="shared" ref="D157:F157" si="39">D158+D166+D178+D190+D195+D199+D203+D211+D219</f>
        <v>374200</v>
      </c>
      <c r="E157" s="11">
        <f t="shared" si="39"/>
        <v>520623.04</v>
      </c>
      <c r="F157" s="11">
        <f t="shared" si="39"/>
        <v>510745.3</v>
      </c>
      <c r="G157" s="17">
        <f t="shared" si="28"/>
        <v>7.980196595130773E-2</v>
      </c>
      <c r="H157" s="16">
        <f t="shared" si="35"/>
        <v>0.53898761894641645</v>
      </c>
      <c r="I157" s="17">
        <f t="shared" si="29"/>
        <v>95.719812869838876</v>
      </c>
      <c r="J157" s="18">
        <f t="shared" si="30"/>
        <v>-22838.380000000063</v>
      </c>
      <c r="K157" s="17">
        <f t="shared" si="31"/>
        <v>136.48992517370391</v>
      </c>
      <c r="L157" s="18">
        <f t="shared" si="32"/>
        <v>136545.29999999999</v>
      </c>
      <c r="M157" s="17">
        <f t="shared" si="33"/>
        <v>98.102707863255532</v>
      </c>
      <c r="N157" s="18">
        <f t="shared" si="34"/>
        <v>-9877.7399999999907</v>
      </c>
    </row>
    <row r="158" spans="1:14" ht="67.5" hidden="1" outlineLevel="3" x14ac:dyDescent="0.2">
      <c r="A158" s="9" t="s">
        <v>219</v>
      </c>
      <c r="B158" s="10" t="s">
        <v>220</v>
      </c>
      <c r="C158" s="11">
        <f>C159</f>
        <v>26440.53</v>
      </c>
      <c r="D158" s="11">
        <f t="shared" ref="D158:F158" si="40">D159</f>
        <v>17300</v>
      </c>
      <c r="E158" s="11">
        <f t="shared" si="40"/>
        <v>17300</v>
      </c>
      <c r="F158" s="11">
        <f t="shared" si="40"/>
        <v>28812.38</v>
      </c>
      <c r="G158" s="17">
        <f t="shared" si="28"/>
        <v>4.5018222737167437E-3</v>
      </c>
      <c r="H158" s="16">
        <f t="shared" si="35"/>
        <v>3.0405597647945759E-2</v>
      </c>
      <c r="I158" s="17">
        <f t="shared" si="29"/>
        <v>108.97050853367918</v>
      </c>
      <c r="J158" s="18">
        <f t="shared" si="30"/>
        <v>2371.8500000000022</v>
      </c>
      <c r="K158" s="17">
        <f t="shared" si="31"/>
        <v>166.545549132948</v>
      </c>
      <c r="L158" s="18">
        <f t="shared" si="32"/>
        <v>11512.380000000001</v>
      </c>
      <c r="M158" s="17">
        <f t="shared" si="33"/>
        <v>166.545549132948</v>
      </c>
      <c r="N158" s="18">
        <f t="shared" si="34"/>
        <v>11512.380000000001</v>
      </c>
    </row>
    <row r="159" spans="1:14" ht="93.75" hidden="1" customHeight="1" outlineLevel="4" collapsed="1" x14ac:dyDescent="0.2">
      <c r="A159" s="9" t="s">
        <v>221</v>
      </c>
      <c r="B159" s="12" t="s">
        <v>222</v>
      </c>
      <c r="C159" s="11">
        <v>26440.53</v>
      </c>
      <c r="D159" s="11">
        <v>17300</v>
      </c>
      <c r="E159" s="11">
        <v>17300</v>
      </c>
      <c r="F159" s="11">
        <v>28812.38</v>
      </c>
      <c r="G159" s="17">
        <f t="shared" si="28"/>
        <v>4.5018222737167437E-3</v>
      </c>
      <c r="H159" s="16">
        <f t="shared" si="35"/>
        <v>3.0405597647945759E-2</v>
      </c>
      <c r="I159" s="17">
        <f t="shared" si="29"/>
        <v>108.97050853367918</v>
      </c>
      <c r="J159" s="18">
        <f t="shared" si="30"/>
        <v>2371.8500000000022</v>
      </c>
      <c r="K159" s="17">
        <f t="shared" si="31"/>
        <v>166.545549132948</v>
      </c>
      <c r="L159" s="18">
        <f t="shared" si="32"/>
        <v>11512.380000000001</v>
      </c>
      <c r="M159" s="17">
        <f t="shared" si="33"/>
        <v>166.545549132948</v>
      </c>
      <c r="N159" s="18">
        <f t="shared" si="34"/>
        <v>11512.380000000001</v>
      </c>
    </row>
    <row r="160" spans="1:14" ht="157.5" hidden="1" outlineLevel="5" collapsed="1" x14ac:dyDescent="0.2">
      <c r="A160" s="9" t="s">
        <v>223</v>
      </c>
      <c r="B160" s="12" t="s">
        <v>224</v>
      </c>
      <c r="C160" s="11"/>
      <c r="D160" s="11">
        <v>5000</v>
      </c>
      <c r="E160" s="11">
        <v>5000</v>
      </c>
      <c r="F160" s="11">
        <v>9024.41</v>
      </c>
      <c r="G160" s="17">
        <f t="shared" si="28"/>
        <v>1.410028950928459E-3</v>
      </c>
      <c r="H160" s="16">
        <f t="shared" si="35"/>
        <v>9.5234263698485908E-3</v>
      </c>
      <c r="I160" s="17" t="e">
        <f t="shared" si="29"/>
        <v>#DIV/0!</v>
      </c>
      <c r="J160" s="18">
        <f t="shared" si="30"/>
        <v>9024.41</v>
      </c>
      <c r="K160" s="17">
        <f t="shared" si="31"/>
        <v>180.48819999999998</v>
      </c>
      <c r="L160" s="18">
        <f t="shared" si="32"/>
        <v>4024.41</v>
      </c>
      <c r="M160" s="17">
        <f t="shared" si="33"/>
        <v>180.48819999999998</v>
      </c>
      <c r="N160" s="18">
        <f t="shared" si="34"/>
        <v>4024.41</v>
      </c>
    </row>
    <row r="161" spans="1:14" ht="157.5" hidden="1" outlineLevel="7" x14ac:dyDescent="0.2">
      <c r="A161" s="4" t="s">
        <v>223</v>
      </c>
      <c r="B161" s="5" t="s">
        <v>224</v>
      </c>
      <c r="C161" s="6"/>
      <c r="D161" s="6">
        <v>5000</v>
      </c>
      <c r="E161" s="6">
        <v>5000</v>
      </c>
      <c r="F161" s="6">
        <v>9024.41</v>
      </c>
      <c r="G161" s="17">
        <f t="shared" si="28"/>
        <v>1.410028950928459E-3</v>
      </c>
      <c r="H161" s="16">
        <f t="shared" si="35"/>
        <v>9.5234263698485908E-3</v>
      </c>
      <c r="I161" s="17" t="e">
        <f t="shared" si="29"/>
        <v>#DIV/0!</v>
      </c>
      <c r="J161" s="18">
        <f t="shared" si="30"/>
        <v>9024.41</v>
      </c>
      <c r="K161" s="17">
        <f t="shared" si="31"/>
        <v>180.48819999999998</v>
      </c>
      <c r="L161" s="18">
        <f t="shared" si="32"/>
        <v>4024.41</v>
      </c>
      <c r="M161" s="17">
        <f t="shared" si="33"/>
        <v>180.48819999999998</v>
      </c>
      <c r="N161" s="18">
        <f t="shared" si="34"/>
        <v>4024.41</v>
      </c>
    </row>
    <row r="162" spans="1:14" ht="123.75" hidden="1" outlineLevel="5" x14ac:dyDescent="0.2">
      <c r="A162" s="9" t="s">
        <v>225</v>
      </c>
      <c r="B162" s="12" t="s">
        <v>226</v>
      </c>
      <c r="C162" s="11"/>
      <c r="D162" s="11">
        <v>0</v>
      </c>
      <c r="E162" s="11">
        <v>0</v>
      </c>
      <c r="F162" s="11">
        <v>5000</v>
      </c>
      <c r="G162" s="17">
        <f t="shared" si="28"/>
        <v>7.8123054633403124E-4</v>
      </c>
      <c r="H162" s="16">
        <f t="shared" si="35"/>
        <v>5.2764814374837753E-3</v>
      </c>
      <c r="I162" s="17" t="e">
        <f t="shared" si="29"/>
        <v>#DIV/0!</v>
      </c>
      <c r="J162" s="18">
        <f t="shared" si="30"/>
        <v>5000</v>
      </c>
      <c r="K162" s="17" t="e">
        <f t="shared" si="31"/>
        <v>#DIV/0!</v>
      </c>
      <c r="L162" s="18">
        <f t="shared" si="32"/>
        <v>5000</v>
      </c>
      <c r="M162" s="17" t="e">
        <f t="shared" si="33"/>
        <v>#DIV/0!</v>
      </c>
      <c r="N162" s="18">
        <f t="shared" si="34"/>
        <v>5000</v>
      </c>
    </row>
    <row r="163" spans="1:14" ht="123.75" hidden="1" outlineLevel="7" x14ac:dyDescent="0.2">
      <c r="A163" s="4" t="s">
        <v>225</v>
      </c>
      <c r="B163" s="5" t="s">
        <v>226</v>
      </c>
      <c r="C163" s="6"/>
      <c r="D163" s="6">
        <v>0</v>
      </c>
      <c r="E163" s="6">
        <v>0</v>
      </c>
      <c r="F163" s="6">
        <v>5000</v>
      </c>
      <c r="G163" s="17">
        <f t="shared" si="28"/>
        <v>7.8123054633403124E-4</v>
      </c>
      <c r="H163" s="16">
        <f t="shared" si="35"/>
        <v>5.2764814374837753E-3</v>
      </c>
      <c r="I163" s="17" t="e">
        <f t="shared" si="29"/>
        <v>#DIV/0!</v>
      </c>
      <c r="J163" s="18">
        <f t="shared" si="30"/>
        <v>5000</v>
      </c>
      <c r="K163" s="17" t="e">
        <f t="shared" si="31"/>
        <v>#DIV/0!</v>
      </c>
      <c r="L163" s="18">
        <f t="shared" si="32"/>
        <v>5000</v>
      </c>
      <c r="M163" s="17" t="e">
        <f t="shared" si="33"/>
        <v>#DIV/0!</v>
      </c>
      <c r="N163" s="18">
        <f t="shared" si="34"/>
        <v>5000</v>
      </c>
    </row>
    <row r="164" spans="1:14" ht="112.5" hidden="1" outlineLevel="5" collapsed="1" x14ac:dyDescent="0.2">
      <c r="A164" s="9" t="s">
        <v>227</v>
      </c>
      <c r="B164" s="12" t="s">
        <v>228</v>
      </c>
      <c r="C164" s="11"/>
      <c r="D164" s="11">
        <v>12300</v>
      </c>
      <c r="E164" s="11">
        <v>12300</v>
      </c>
      <c r="F164" s="11">
        <v>14787.97</v>
      </c>
      <c r="G164" s="17">
        <f t="shared" si="28"/>
        <v>2.3105627764542528E-3</v>
      </c>
      <c r="H164" s="16">
        <f t="shared" si="35"/>
        <v>1.560568984061339E-2</v>
      </c>
      <c r="I164" s="17" t="e">
        <f t="shared" si="29"/>
        <v>#DIV/0!</v>
      </c>
      <c r="J164" s="18">
        <f t="shared" si="30"/>
        <v>14787.97</v>
      </c>
      <c r="K164" s="17">
        <f t="shared" si="31"/>
        <v>120.22739837398373</v>
      </c>
      <c r="L164" s="18">
        <f t="shared" si="32"/>
        <v>2487.9699999999993</v>
      </c>
      <c r="M164" s="17">
        <f t="shared" si="33"/>
        <v>120.22739837398373</v>
      </c>
      <c r="N164" s="18">
        <f t="shared" si="34"/>
        <v>2487.9699999999993</v>
      </c>
    </row>
    <row r="165" spans="1:14" ht="112.5" hidden="1" outlineLevel="7" x14ac:dyDescent="0.2">
      <c r="A165" s="4" t="s">
        <v>227</v>
      </c>
      <c r="B165" s="5" t="s">
        <v>228</v>
      </c>
      <c r="C165" s="6"/>
      <c r="D165" s="6">
        <v>12300</v>
      </c>
      <c r="E165" s="6">
        <v>12300</v>
      </c>
      <c r="F165" s="6">
        <v>14787.97</v>
      </c>
      <c r="G165" s="17">
        <f t="shared" si="28"/>
        <v>2.3105627764542528E-3</v>
      </c>
      <c r="H165" s="16">
        <f t="shared" si="35"/>
        <v>1.560568984061339E-2</v>
      </c>
      <c r="I165" s="17" t="e">
        <f t="shared" si="29"/>
        <v>#DIV/0!</v>
      </c>
      <c r="J165" s="18">
        <f t="shared" si="30"/>
        <v>14787.97</v>
      </c>
      <c r="K165" s="17">
        <f t="shared" si="31"/>
        <v>120.22739837398373</v>
      </c>
      <c r="L165" s="18">
        <f t="shared" si="32"/>
        <v>2487.9699999999993</v>
      </c>
      <c r="M165" s="17">
        <f t="shared" si="33"/>
        <v>120.22739837398373</v>
      </c>
      <c r="N165" s="18">
        <f t="shared" si="34"/>
        <v>2487.9699999999993</v>
      </c>
    </row>
    <row r="166" spans="1:14" ht="93.75" hidden="1" customHeight="1" outlineLevel="3" x14ac:dyDescent="0.2">
      <c r="A166" s="9" t="s">
        <v>229</v>
      </c>
      <c r="B166" s="10" t="s">
        <v>230</v>
      </c>
      <c r="C166" s="11">
        <f>C167</f>
        <v>170494.31</v>
      </c>
      <c r="D166" s="11">
        <f t="shared" ref="D166:F166" si="41">D167</f>
        <v>97800</v>
      </c>
      <c r="E166" s="11">
        <f t="shared" si="41"/>
        <v>97800</v>
      </c>
      <c r="F166" s="11">
        <f t="shared" si="41"/>
        <v>102159.92</v>
      </c>
      <c r="G166" s="17">
        <f t="shared" si="28"/>
        <v>1.5962090023008184E-2</v>
      </c>
      <c r="H166" s="16">
        <f t="shared" si="35"/>
        <v>0.10780898430696551</v>
      </c>
      <c r="I166" s="17">
        <f t="shared" si="29"/>
        <v>59.919841313179312</v>
      </c>
      <c r="J166" s="18">
        <f t="shared" si="30"/>
        <v>-68334.39</v>
      </c>
      <c r="K166" s="17">
        <f t="shared" si="31"/>
        <v>104.45799591002046</v>
      </c>
      <c r="L166" s="18">
        <f t="shared" si="32"/>
        <v>4359.9199999999983</v>
      </c>
      <c r="M166" s="17">
        <f t="shared" si="33"/>
        <v>104.45799591002046</v>
      </c>
      <c r="N166" s="18">
        <f t="shared" si="34"/>
        <v>4359.9199999999983</v>
      </c>
    </row>
    <row r="167" spans="1:14" ht="123.75" hidden="1" outlineLevel="4" collapsed="1" x14ac:dyDescent="0.2">
      <c r="A167" s="9" t="s">
        <v>231</v>
      </c>
      <c r="B167" s="12" t="s">
        <v>232</v>
      </c>
      <c r="C167" s="11">
        <v>170494.31</v>
      </c>
      <c r="D167" s="11">
        <v>97800</v>
      </c>
      <c r="E167" s="11">
        <v>97800</v>
      </c>
      <c r="F167" s="11">
        <v>102159.92</v>
      </c>
      <c r="G167" s="17">
        <f t="shared" si="28"/>
        <v>1.5962090023008184E-2</v>
      </c>
      <c r="H167" s="16">
        <f t="shared" si="35"/>
        <v>0.10780898430696551</v>
      </c>
      <c r="I167" s="17">
        <f t="shared" si="29"/>
        <v>59.919841313179312</v>
      </c>
      <c r="J167" s="18">
        <f t="shared" si="30"/>
        <v>-68334.39</v>
      </c>
      <c r="K167" s="17">
        <f t="shared" si="31"/>
        <v>104.45799591002046</v>
      </c>
      <c r="L167" s="18">
        <f t="shared" si="32"/>
        <v>4359.9199999999983</v>
      </c>
      <c r="M167" s="17">
        <f t="shared" si="33"/>
        <v>104.45799591002046</v>
      </c>
      <c r="N167" s="18">
        <f t="shared" si="34"/>
        <v>4359.9199999999983</v>
      </c>
    </row>
    <row r="168" spans="1:14" ht="180" hidden="1" outlineLevel="5" x14ac:dyDescent="0.2">
      <c r="A168" s="9" t="s">
        <v>233</v>
      </c>
      <c r="B168" s="12" t="s">
        <v>234</v>
      </c>
      <c r="C168" s="11"/>
      <c r="D168" s="11">
        <v>700</v>
      </c>
      <c r="E168" s="11">
        <v>700</v>
      </c>
      <c r="F168" s="11">
        <v>6000</v>
      </c>
      <c r="G168" s="17">
        <f t="shared" si="28"/>
        <v>9.3747665560083753E-4</v>
      </c>
      <c r="H168" s="16">
        <f t="shared" si="35"/>
        <v>6.3317777249805307E-3</v>
      </c>
      <c r="I168" s="17" t="e">
        <f t="shared" si="29"/>
        <v>#DIV/0!</v>
      </c>
      <c r="J168" s="18">
        <f t="shared" si="30"/>
        <v>6000</v>
      </c>
      <c r="K168" s="17">
        <f t="shared" si="31"/>
        <v>857.14285714285711</v>
      </c>
      <c r="L168" s="18">
        <f t="shared" si="32"/>
        <v>5300</v>
      </c>
      <c r="M168" s="17">
        <f t="shared" si="33"/>
        <v>857.14285714285711</v>
      </c>
      <c r="N168" s="18">
        <f t="shared" si="34"/>
        <v>5300</v>
      </c>
    </row>
    <row r="169" spans="1:14" ht="180" hidden="1" outlineLevel="7" x14ac:dyDescent="0.2">
      <c r="A169" s="4" t="s">
        <v>233</v>
      </c>
      <c r="B169" s="5" t="s">
        <v>234</v>
      </c>
      <c r="C169" s="6"/>
      <c r="D169" s="6">
        <v>700</v>
      </c>
      <c r="E169" s="6">
        <v>700</v>
      </c>
      <c r="F169" s="6">
        <v>6000</v>
      </c>
      <c r="G169" s="17">
        <f t="shared" si="28"/>
        <v>9.3747665560083753E-4</v>
      </c>
      <c r="H169" s="16">
        <f t="shared" si="35"/>
        <v>6.3317777249805307E-3</v>
      </c>
      <c r="I169" s="17" t="e">
        <f t="shared" si="29"/>
        <v>#DIV/0!</v>
      </c>
      <c r="J169" s="18">
        <f t="shared" si="30"/>
        <v>6000</v>
      </c>
      <c r="K169" s="17">
        <f t="shared" si="31"/>
        <v>857.14285714285711</v>
      </c>
      <c r="L169" s="18">
        <f t="shared" si="32"/>
        <v>5300</v>
      </c>
      <c r="M169" s="17">
        <f t="shared" si="33"/>
        <v>857.14285714285711</v>
      </c>
      <c r="N169" s="18">
        <f t="shared" si="34"/>
        <v>5300</v>
      </c>
    </row>
    <row r="170" spans="1:14" ht="157.5" hidden="1" outlineLevel="5" collapsed="1" x14ac:dyDescent="0.2">
      <c r="A170" s="9" t="s">
        <v>235</v>
      </c>
      <c r="B170" s="12" t="s">
        <v>236</v>
      </c>
      <c r="C170" s="11"/>
      <c r="D170" s="11">
        <v>0</v>
      </c>
      <c r="E170" s="11">
        <v>0</v>
      </c>
      <c r="F170" s="11">
        <v>500</v>
      </c>
      <c r="G170" s="17">
        <f t="shared" si="28"/>
        <v>7.8123054633403132E-5</v>
      </c>
      <c r="H170" s="16">
        <f t="shared" si="35"/>
        <v>5.276481437483776E-4</v>
      </c>
      <c r="I170" s="17" t="e">
        <f t="shared" si="29"/>
        <v>#DIV/0!</v>
      </c>
      <c r="J170" s="18">
        <f t="shared" si="30"/>
        <v>500</v>
      </c>
      <c r="K170" s="17" t="e">
        <f t="shared" si="31"/>
        <v>#DIV/0!</v>
      </c>
      <c r="L170" s="18">
        <f t="shared" si="32"/>
        <v>500</v>
      </c>
      <c r="M170" s="17" t="e">
        <f t="shared" si="33"/>
        <v>#DIV/0!</v>
      </c>
      <c r="N170" s="18">
        <f t="shared" si="34"/>
        <v>500</v>
      </c>
    </row>
    <row r="171" spans="1:14" ht="157.5" hidden="1" outlineLevel="7" x14ac:dyDescent="0.2">
      <c r="A171" s="4" t="s">
        <v>235</v>
      </c>
      <c r="B171" s="5" t="s">
        <v>236</v>
      </c>
      <c r="C171" s="6"/>
      <c r="D171" s="6">
        <v>0</v>
      </c>
      <c r="E171" s="6">
        <v>0</v>
      </c>
      <c r="F171" s="6">
        <v>500</v>
      </c>
      <c r="G171" s="17">
        <f t="shared" si="28"/>
        <v>7.8123054633403132E-5</v>
      </c>
      <c r="H171" s="16">
        <f t="shared" si="35"/>
        <v>5.276481437483776E-4</v>
      </c>
      <c r="I171" s="17" t="e">
        <f t="shared" si="29"/>
        <v>#DIV/0!</v>
      </c>
      <c r="J171" s="18">
        <f t="shared" si="30"/>
        <v>500</v>
      </c>
      <c r="K171" s="17" t="e">
        <f t="shared" si="31"/>
        <v>#DIV/0!</v>
      </c>
      <c r="L171" s="18">
        <f t="shared" si="32"/>
        <v>500</v>
      </c>
      <c r="M171" s="17" t="e">
        <f t="shared" si="33"/>
        <v>#DIV/0!</v>
      </c>
      <c r="N171" s="18">
        <f t="shared" si="34"/>
        <v>500</v>
      </c>
    </row>
    <row r="172" spans="1:14" ht="225" hidden="1" outlineLevel="5" collapsed="1" x14ac:dyDescent="0.2">
      <c r="A172" s="9" t="s">
        <v>237</v>
      </c>
      <c r="B172" s="12" t="s">
        <v>238</v>
      </c>
      <c r="C172" s="11"/>
      <c r="D172" s="11">
        <v>0</v>
      </c>
      <c r="E172" s="11">
        <v>0</v>
      </c>
      <c r="F172" s="11">
        <v>2896.87</v>
      </c>
      <c r="G172" s="17">
        <f t="shared" si="28"/>
        <v>4.5262466655173307E-4</v>
      </c>
      <c r="H172" s="16">
        <f t="shared" si="35"/>
        <v>3.0570561563607246E-3</v>
      </c>
      <c r="I172" s="17" t="e">
        <f t="shared" si="29"/>
        <v>#DIV/0!</v>
      </c>
      <c r="J172" s="18">
        <f t="shared" si="30"/>
        <v>2896.87</v>
      </c>
      <c r="K172" s="17" t="e">
        <f t="shared" si="31"/>
        <v>#DIV/0!</v>
      </c>
      <c r="L172" s="18">
        <f t="shared" si="32"/>
        <v>2896.87</v>
      </c>
      <c r="M172" s="17" t="e">
        <f t="shared" si="33"/>
        <v>#DIV/0!</v>
      </c>
      <c r="N172" s="18">
        <f t="shared" si="34"/>
        <v>2896.87</v>
      </c>
    </row>
    <row r="173" spans="1:14" ht="225" hidden="1" outlineLevel="7" x14ac:dyDescent="0.2">
      <c r="A173" s="4" t="s">
        <v>237</v>
      </c>
      <c r="B173" s="5" t="s">
        <v>238</v>
      </c>
      <c r="C173" s="6"/>
      <c r="D173" s="6">
        <v>0</v>
      </c>
      <c r="E173" s="6">
        <v>0</v>
      </c>
      <c r="F173" s="6">
        <v>2896.87</v>
      </c>
      <c r="G173" s="17">
        <f t="shared" si="28"/>
        <v>4.5262466655173307E-4</v>
      </c>
      <c r="H173" s="16">
        <f t="shared" si="35"/>
        <v>3.0570561563607246E-3</v>
      </c>
      <c r="I173" s="17" t="e">
        <f t="shared" si="29"/>
        <v>#DIV/0!</v>
      </c>
      <c r="J173" s="18">
        <f t="shared" si="30"/>
        <v>2896.87</v>
      </c>
      <c r="K173" s="17" t="e">
        <f t="shared" si="31"/>
        <v>#DIV/0!</v>
      </c>
      <c r="L173" s="18">
        <f t="shared" si="32"/>
        <v>2896.87</v>
      </c>
      <c r="M173" s="17" t="e">
        <f t="shared" si="33"/>
        <v>#DIV/0!</v>
      </c>
      <c r="N173" s="18">
        <f t="shared" si="34"/>
        <v>2896.87</v>
      </c>
    </row>
    <row r="174" spans="1:14" ht="135" hidden="1" outlineLevel="5" collapsed="1" x14ac:dyDescent="0.2">
      <c r="A174" s="9" t="s">
        <v>239</v>
      </c>
      <c r="B174" s="12" t="s">
        <v>240</v>
      </c>
      <c r="C174" s="11"/>
      <c r="D174" s="11">
        <v>96000</v>
      </c>
      <c r="E174" s="11">
        <v>96000</v>
      </c>
      <c r="F174" s="11">
        <v>88763.05</v>
      </c>
      <c r="G174" s="17">
        <f t="shared" si="28"/>
        <v>1.3868881209154988E-2</v>
      </c>
      <c r="H174" s="16">
        <f t="shared" si="35"/>
        <v>9.3671317131888851E-2</v>
      </c>
      <c r="I174" s="17" t="e">
        <f t="shared" si="29"/>
        <v>#DIV/0!</v>
      </c>
      <c r="J174" s="18">
        <f t="shared" si="30"/>
        <v>88763.05</v>
      </c>
      <c r="K174" s="17">
        <f t="shared" si="31"/>
        <v>92.46151041666667</v>
      </c>
      <c r="L174" s="18">
        <f t="shared" si="32"/>
        <v>-7236.9499999999971</v>
      </c>
      <c r="M174" s="17">
        <f t="shared" si="33"/>
        <v>92.46151041666667</v>
      </c>
      <c r="N174" s="18">
        <f t="shared" si="34"/>
        <v>-7236.9499999999971</v>
      </c>
    </row>
    <row r="175" spans="1:14" ht="135" hidden="1" outlineLevel="7" x14ac:dyDescent="0.2">
      <c r="A175" s="4" t="s">
        <v>239</v>
      </c>
      <c r="B175" s="5" t="s">
        <v>240</v>
      </c>
      <c r="C175" s="6"/>
      <c r="D175" s="6">
        <v>96000</v>
      </c>
      <c r="E175" s="6">
        <v>96000</v>
      </c>
      <c r="F175" s="6">
        <v>88763.05</v>
      </c>
      <c r="G175" s="17">
        <f t="shared" si="28"/>
        <v>1.3868881209154988E-2</v>
      </c>
      <c r="H175" s="16">
        <f t="shared" si="35"/>
        <v>9.3671317131888851E-2</v>
      </c>
      <c r="I175" s="17" t="e">
        <f t="shared" si="29"/>
        <v>#DIV/0!</v>
      </c>
      <c r="J175" s="18">
        <f t="shared" si="30"/>
        <v>88763.05</v>
      </c>
      <c r="K175" s="17">
        <f t="shared" si="31"/>
        <v>92.46151041666667</v>
      </c>
      <c r="L175" s="18">
        <f t="shared" si="32"/>
        <v>-7236.9499999999971</v>
      </c>
      <c r="M175" s="17">
        <f t="shared" si="33"/>
        <v>92.46151041666667</v>
      </c>
      <c r="N175" s="18">
        <f t="shared" si="34"/>
        <v>-7236.9499999999971</v>
      </c>
    </row>
    <row r="176" spans="1:14" ht="135" hidden="1" outlineLevel="5" x14ac:dyDescent="0.2">
      <c r="A176" s="9" t="s">
        <v>241</v>
      </c>
      <c r="B176" s="12" t="s">
        <v>242</v>
      </c>
      <c r="C176" s="11"/>
      <c r="D176" s="11">
        <v>1100</v>
      </c>
      <c r="E176" s="11">
        <v>1100</v>
      </c>
      <c r="F176" s="11">
        <v>4000</v>
      </c>
      <c r="G176" s="17">
        <f t="shared" si="28"/>
        <v>6.2498443706722505E-4</v>
      </c>
      <c r="H176" s="16">
        <f t="shared" si="35"/>
        <v>4.2211851499870208E-3</v>
      </c>
      <c r="I176" s="17" t="e">
        <f t="shared" si="29"/>
        <v>#DIV/0!</v>
      </c>
      <c r="J176" s="18">
        <f t="shared" si="30"/>
        <v>4000</v>
      </c>
      <c r="K176" s="17">
        <f t="shared" si="31"/>
        <v>363.63636363636363</v>
      </c>
      <c r="L176" s="18">
        <f t="shared" si="32"/>
        <v>2900</v>
      </c>
      <c r="M176" s="17">
        <f t="shared" si="33"/>
        <v>363.63636363636363</v>
      </c>
      <c r="N176" s="18">
        <f t="shared" si="34"/>
        <v>2900</v>
      </c>
    </row>
    <row r="177" spans="1:14" ht="135" hidden="1" outlineLevel="7" x14ac:dyDescent="0.2">
      <c r="A177" s="4" t="s">
        <v>241</v>
      </c>
      <c r="B177" s="5" t="s">
        <v>242</v>
      </c>
      <c r="C177" s="6"/>
      <c r="D177" s="6">
        <v>1100</v>
      </c>
      <c r="E177" s="6">
        <v>1100</v>
      </c>
      <c r="F177" s="6">
        <v>4000</v>
      </c>
      <c r="G177" s="17">
        <f t="shared" si="28"/>
        <v>6.2498443706722505E-4</v>
      </c>
      <c r="H177" s="16">
        <f t="shared" si="35"/>
        <v>4.2211851499870208E-3</v>
      </c>
      <c r="I177" s="17" t="e">
        <f t="shared" si="29"/>
        <v>#DIV/0!</v>
      </c>
      <c r="J177" s="18">
        <f t="shared" si="30"/>
        <v>4000</v>
      </c>
      <c r="K177" s="17">
        <f t="shared" si="31"/>
        <v>363.63636363636363</v>
      </c>
      <c r="L177" s="18">
        <f t="shared" si="32"/>
        <v>2900</v>
      </c>
      <c r="M177" s="17">
        <f t="shared" si="33"/>
        <v>363.63636363636363</v>
      </c>
      <c r="N177" s="18">
        <f t="shared" si="34"/>
        <v>2900</v>
      </c>
    </row>
    <row r="178" spans="1:14" ht="67.5" hidden="1" outlineLevel="3" x14ac:dyDescent="0.2">
      <c r="A178" s="9" t="s">
        <v>243</v>
      </c>
      <c r="B178" s="10" t="s">
        <v>244</v>
      </c>
      <c r="C178" s="11">
        <f>C179+C188</f>
        <v>81965.52</v>
      </c>
      <c r="D178" s="11">
        <f t="shared" ref="D178:F178" si="42">D179+D188</f>
        <v>44700</v>
      </c>
      <c r="E178" s="11">
        <f t="shared" si="42"/>
        <v>130902.74</v>
      </c>
      <c r="F178" s="11">
        <f t="shared" si="42"/>
        <v>130402.47</v>
      </c>
      <c r="G178" s="17">
        <f t="shared" si="28"/>
        <v>2.0374878576281424E-2</v>
      </c>
      <c r="H178" s="16">
        <f t="shared" si="35"/>
        <v>0.13761324247140699</v>
      </c>
      <c r="I178" s="17">
        <f t="shared" si="29"/>
        <v>159.09429965185359</v>
      </c>
      <c r="J178" s="18">
        <f t="shared" si="30"/>
        <v>48436.95</v>
      </c>
      <c r="K178" s="17">
        <f t="shared" si="31"/>
        <v>291.72812080536914</v>
      </c>
      <c r="L178" s="18">
        <f t="shared" si="32"/>
        <v>85702.47</v>
      </c>
      <c r="M178" s="17">
        <f t="shared" si="33"/>
        <v>99.617830765039756</v>
      </c>
      <c r="N178" s="18">
        <f t="shared" si="34"/>
        <v>-500.27000000000407</v>
      </c>
    </row>
    <row r="179" spans="1:14" ht="101.25" hidden="1" outlineLevel="4" collapsed="1" x14ac:dyDescent="0.2">
      <c r="A179" s="9" t="s">
        <v>245</v>
      </c>
      <c r="B179" s="12" t="s">
        <v>246</v>
      </c>
      <c r="C179" s="11">
        <v>81965.52</v>
      </c>
      <c r="D179" s="11">
        <v>31800</v>
      </c>
      <c r="E179" s="11">
        <v>118002.74</v>
      </c>
      <c r="F179" s="11">
        <v>130402.47</v>
      </c>
      <c r="G179" s="17">
        <f t="shared" si="28"/>
        <v>2.0374878576281424E-2</v>
      </c>
      <c r="H179" s="16">
        <f t="shared" si="35"/>
        <v>0.13761324247140699</v>
      </c>
      <c r="I179" s="17">
        <f t="shared" si="29"/>
        <v>159.09429965185359</v>
      </c>
      <c r="J179" s="18">
        <f t="shared" si="30"/>
        <v>48436.95</v>
      </c>
      <c r="K179" s="17">
        <f t="shared" si="31"/>
        <v>410.07066037735848</v>
      </c>
      <c r="L179" s="18">
        <f t="shared" si="32"/>
        <v>98602.47</v>
      </c>
      <c r="M179" s="17">
        <f t="shared" si="33"/>
        <v>110.50800176334887</v>
      </c>
      <c r="N179" s="18">
        <f t="shared" si="34"/>
        <v>12399.729999999996</v>
      </c>
    </row>
    <row r="180" spans="1:14" ht="101.25" hidden="1" outlineLevel="5" collapsed="1" x14ac:dyDescent="0.2">
      <c r="A180" s="9" t="s">
        <v>247</v>
      </c>
      <c r="B180" s="12" t="s">
        <v>246</v>
      </c>
      <c r="C180" s="11"/>
      <c r="D180" s="11">
        <v>800</v>
      </c>
      <c r="E180" s="11">
        <v>800</v>
      </c>
      <c r="F180" s="11">
        <v>600</v>
      </c>
      <c r="G180" s="17">
        <f t="shared" si="28"/>
        <v>9.3747665560083753E-5</v>
      </c>
      <c r="H180" s="16">
        <f t="shared" si="35"/>
        <v>6.3317777249805311E-4</v>
      </c>
      <c r="I180" s="17" t="e">
        <f t="shared" si="29"/>
        <v>#DIV/0!</v>
      </c>
      <c r="J180" s="18">
        <f t="shared" si="30"/>
        <v>600</v>
      </c>
      <c r="K180" s="17">
        <f t="shared" si="31"/>
        <v>75</v>
      </c>
      <c r="L180" s="18">
        <f t="shared" si="32"/>
        <v>-200</v>
      </c>
      <c r="M180" s="17">
        <f t="shared" si="33"/>
        <v>75</v>
      </c>
      <c r="N180" s="18">
        <f t="shared" si="34"/>
        <v>-200</v>
      </c>
    </row>
    <row r="181" spans="1:14" ht="101.25" hidden="1" outlineLevel="7" x14ac:dyDescent="0.2">
      <c r="A181" s="4" t="s">
        <v>247</v>
      </c>
      <c r="B181" s="5" t="s">
        <v>246</v>
      </c>
      <c r="C181" s="6"/>
      <c r="D181" s="6">
        <v>800</v>
      </c>
      <c r="E181" s="6">
        <v>800</v>
      </c>
      <c r="F181" s="6">
        <v>600</v>
      </c>
      <c r="G181" s="17">
        <f t="shared" si="28"/>
        <v>9.3747665560083753E-5</v>
      </c>
      <c r="H181" s="16">
        <f t="shared" si="35"/>
        <v>6.3317777249805311E-4</v>
      </c>
      <c r="I181" s="17" t="e">
        <f t="shared" si="29"/>
        <v>#DIV/0!</v>
      </c>
      <c r="J181" s="18">
        <f t="shared" si="30"/>
        <v>600</v>
      </c>
      <c r="K181" s="17">
        <f t="shared" si="31"/>
        <v>75</v>
      </c>
      <c r="L181" s="18">
        <f t="shared" si="32"/>
        <v>-200</v>
      </c>
      <c r="M181" s="17">
        <f t="shared" si="33"/>
        <v>75</v>
      </c>
      <c r="N181" s="18">
        <f t="shared" si="34"/>
        <v>-200</v>
      </c>
    </row>
    <row r="182" spans="1:14" ht="101.25" hidden="1" outlineLevel="5" collapsed="1" x14ac:dyDescent="0.2">
      <c r="A182" s="9" t="s">
        <v>248</v>
      </c>
      <c r="B182" s="12" t="s">
        <v>246</v>
      </c>
      <c r="C182" s="11"/>
      <c r="D182" s="11">
        <v>24000</v>
      </c>
      <c r="E182" s="11">
        <v>33758.879999999997</v>
      </c>
      <c r="F182" s="11">
        <v>46008.88</v>
      </c>
      <c r="G182" s="17">
        <f t="shared" si="28"/>
        <v>7.1887084917233767E-3</v>
      </c>
      <c r="H182" s="16">
        <f t="shared" si="35"/>
        <v>4.8553000255883702E-2</v>
      </c>
      <c r="I182" s="17" t="e">
        <f t="shared" si="29"/>
        <v>#DIV/0!</v>
      </c>
      <c r="J182" s="18">
        <f t="shared" si="30"/>
        <v>46008.88</v>
      </c>
      <c r="K182" s="17">
        <f t="shared" si="31"/>
        <v>191.70366666666666</v>
      </c>
      <c r="L182" s="18">
        <f t="shared" si="32"/>
        <v>22008.879999999997</v>
      </c>
      <c r="M182" s="17">
        <f t="shared" si="33"/>
        <v>136.28674884948791</v>
      </c>
      <c r="N182" s="18">
        <f t="shared" si="34"/>
        <v>12250</v>
      </c>
    </row>
    <row r="183" spans="1:14" ht="101.25" hidden="1" outlineLevel="7" x14ac:dyDescent="0.2">
      <c r="A183" s="4" t="s">
        <v>248</v>
      </c>
      <c r="B183" s="5" t="s">
        <v>246</v>
      </c>
      <c r="C183" s="6"/>
      <c r="D183" s="6">
        <v>24000</v>
      </c>
      <c r="E183" s="6">
        <v>33758.879999999997</v>
      </c>
      <c r="F183" s="6">
        <v>46008.88</v>
      </c>
      <c r="G183" s="17">
        <f t="shared" si="28"/>
        <v>7.1887084917233767E-3</v>
      </c>
      <c r="H183" s="16">
        <f t="shared" si="35"/>
        <v>4.8553000255883702E-2</v>
      </c>
      <c r="I183" s="17" t="e">
        <f t="shared" si="29"/>
        <v>#DIV/0!</v>
      </c>
      <c r="J183" s="18">
        <f t="shared" si="30"/>
        <v>46008.88</v>
      </c>
      <c r="K183" s="17">
        <f t="shared" si="31"/>
        <v>191.70366666666666</v>
      </c>
      <c r="L183" s="18">
        <f t="shared" si="32"/>
        <v>22008.879999999997</v>
      </c>
      <c r="M183" s="17">
        <f t="shared" si="33"/>
        <v>136.28674884948791</v>
      </c>
      <c r="N183" s="18">
        <f t="shared" si="34"/>
        <v>12250</v>
      </c>
    </row>
    <row r="184" spans="1:14" ht="101.25" hidden="1" outlineLevel="5" collapsed="1" x14ac:dyDescent="0.2">
      <c r="A184" s="9" t="s">
        <v>249</v>
      </c>
      <c r="B184" s="12" t="s">
        <v>246</v>
      </c>
      <c r="C184" s="11"/>
      <c r="D184" s="11">
        <v>7000</v>
      </c>
      <c r="E184" s="11">
        <v>7679.52</v>
      </c>
      <c r="F184" s="11">
        <v>8029.25</v>
      </c>
      <c r="G184" s="17">
        <f t="shared" si="28"/>
        <v>1.2545390728305043E-3</v>
      </c>
      <c r="H184" s="16">
        <f t="shared" si="35"/>
        <v>8.4732377163833205E-3</v>
      </c>
      <c r="I184" s="17" t="e">
        <f t="shared" si="29"/>
        <v>#DIV/0!</v>
      </c>
      <c r="J184" s="18">
        <f t="shared" si="30"/>
        <v>8029.25</v>
      </c>
      <c r="K184" s="17">
        <f t="shared" si="31"/>
        <v>114.70357142857144</v>
      </c>
      <c r="L184" s="18">
        <f t="shared" si="32"/>
        <v>1029.25</v>
      </c>
      <c r="M184" s="17">
        <f t="shared" si="33"/>
        <v>104.55406067045855</v>
      </c>
      <c r="N184" s="18">
        <f t="shared" si="34"/>
        <v>349.72999999999956</v>
      </c>
    </row>
    <row r="185" spans="1:14" ht="101.25" hidden="1" outlineLevel="7" x14ac:dyDescent="0.2">
      <c r="A185" s="4" t="s">
        <v>249</v>
      </c>
      <c r="B185" s="5" t="s">
        <v>246</v>
      </c>
      <c r="C185" s="6"/>
      <c r="D185" s="6">
        <v>7000</v>
      </c>
      <c r="E185" s="6">
        <v>7679.52</v>
      </c>
      <c r="F185" s="6">
        <v>8029.25</v>
      </c>
      <c r="G185" s="17">
        <f t="shared" si="28"/>
        <v>1.2545390728305043E-3</v>
      </c>
      <c r="H185" s="16">
        <f t="shared" si="35"/>
        <v>8.4732377163833205E-3</v>
      </c>
      <c r="I185" s="17" t="e">
        <f t="shared" si="29"/>
        <v>#DIV/0!</v>
      </c>
      <c r="J185" s="18">
        <f t="shared" si="30"/>
        <v>8029.25</v>
      </c>
      <c r="K185" s="17">
        <f t="shared" si="31"/>
        <v>114.70357142857144</v>
      </c>
      <c r="L185" s="18">
        <f t="shared" si="32"/>
        <v>1029.25</v>
      </c>
      <c r="M185" s="17">
        <f t="shared" si="33"/>
        <v>104.55406067045855</v>
      </c>
      <c r="N185" s="18">
        <f t="shared" si="34"/>
        <v>349.72999999999956</v>
      </c>
    </row>
    <row r="186" spans="1:14" ht="112.5" hidden="1" outlineLevel="5" collapsed="1" x14ac:dyDescent="0.2">
      <c r="A186" s="9" t="s">
        <v>250</v>
      </c>
      <c r="B186" s="12" t="s">
        <v>251</v>
      </c>
      <c r="C186" s="11"/>
      <c r="D186" s="11">
        <v>0</v>
      </c>
      <c r="E186" s="11">
        <v>75764.34</v>
      </c>
      <c r="F186" s="11">
        <v>75764.34</v>
      </c>
      <c r="G186" s="17">
        <f t="shared" si="28"/>
        <v>1.183788334616746E-2</v>
      </c>
      <c r="H186" s="16">
        <f t="shared" si="35"/>
        <v>7.9953826726641905E-2</v>
      </c>
      <c r="I186" s="17" t="e">
        <f t="shared" si="29"/>
        <v>#DIV/0!</v>
      </c>
      <c r="J186" s="18">
        <f t="shared" si="30"/>
        <v>75764.34</v>
      </c>
      <c r="K186" s="17" t="e">
        <f t="shared" si="31"/>
        <v>#DIV/0!</v>
      </c>
      <c r="L186" s="18">
        <f t="shared" si="32"/>
        <v>75764.34</v>
      </c>
      <c r="M186" s="17">
        <f t="shared" si="33"/>
        <v>100</v>
      </c>
      <c r="N186" s="18">
        <f t="shared" si="34"/>
        <v>0</v>
      </c>
    </row>
    <row r="187" spans="1:14" ht="112.5" hidden="1" outlineLevel="7" x14ac:dyDescent="0.2">
      <c r="A187" s="4" t="s">
        <v>250</v>
      </c>
      <c r="B187" s="5" t="s">
        <v>251</v>
      </c>
      <c r="C187" s="6"/>
      <c r="D187" s="6">
        <v>0</v>
      </c>
      <c r="E187" s="6">
        <v>75764.34</v>
      </c>
      <c r="F187" s="6">
        <v>75764.34</v>
      </c>
      <c r="G187" s="17">
        <f t="shared" si="28"/>
        <v>1.183788334616746E-2</v>
      </c>
      <c r="H187" s="16">
        <f t="shared" si="35"/>
        <v>7.9953826726641905E-2</v>
      </c>
      <c r="I187" s="17" t="e">
        <f t="shared" si="29"/>
        <v>#DIV/0!</v>
      </c>
      <c r="J187" s="18">
        <f t="shared" si="30"/>
        <v>75764.34</v>
      </c>
      <c r="K187" s="17" t="e">
        <f t="shared" si="31"/>
        <v>#DIV/0!</v>
      </c>
      <c r="L187" s="18">
        <f t="shared" si="32"/>
        <v>75764.34</v>
      </c>
      <c r="M187" s="17">
        <f t="shared" si="33"/>
        <v>100</v>
      </c>
      <c r="N187" s="18">
        <f t="shared" si="34"/>
        <v>0</v>
      </c>
    </row>
    <row r="188" spans="1:14" ht="90" hidden="1" outlineLevel="4" collapsed="1" x14ac:dyDescent="0.2">
      <c r="A188" s="9" t="s">
        <v>252</v>
      </c>
      <c r="B188" s="10" t="s">
        <v>253</v>
      </c>
      <c r="C188" s="11">
        <v>0</v>
      </c>
      <c r="D188" s="11">
        <v>12900</v>
      </c>
      <c r="E188" s="11">
        <v>12900</v>
      </c>
      <c r="F188" s="11">
        <v>0</v>
      </c>
      <c r="G188" s="17">
        <f t="shared" si="28"/>
        <v>0</v>
      </c>
      <c r="H188" s="16">
        <f t="shared" si="35"/>
        <v>0</v>
      </c>
      <c r="I188" s="17">
        <v>0</v>
      </c>
      <c r="J188" s="18">
        <f t="shared" si="30"/>
        <v>0</v>
      </c>
      <c r="K188" s="17">
        <f t="shared" si="31"/>
        <v>0</v>
      </c>
      <c r="L188" s="18">
        <f t="shared" si="32"/>
        <v>-12900</v>
      </c>
      <c r="M188" s="17">
        <f t="shared" si="33"/>
        <v>0</v>
      </c>
      <c r="N188" s="18">
        <f t="shared" si="34"/>
        <v>-12900</v>
      </c>
    </row>
    <row r="189" spans="1:14" ht="90" hidden="1" outlineLevel="7" x14ac:dyDescent="0.2">
      <c r="A189" s="4" t="s">
        <v>252</v>
      </c>
      <c r="B189" s="7" t="s">
        <v>253</v>
      </c>
      <c r="C189" s="6"/>
      <c r="D189" s="6">
        <v>12900</v>
      </c>
      <c r="E189" s="6">
        <v>12900</v>
      </c>
      <c r="F189" s="6">
        <v>0</v>
      </c>
      <c r="G189" s="17">
        <f t="shared" si="28"/>
        <v>0</v>
      </c>
      <c r="H189" s="16">
        <f t="shared" si="35"/>
        <v>0</v>
      </c>
      <c r="I189" s="17" t="e">
        <f t="shared" si="29"/>
        <v>#DIV/0!</v>
      </c>
      <c r="J189" s="18">
        <f t="shared" si="30"/>
        <v>0</v>
      </c>
      <c r="K189" s="17">
        <f t="shared" si="31"/>
        <v>0</v>
      </c>
      <c r="L189" s="18">
        <f t="shared" si="32"/>
        <v>-12900</v>
      </c>
      <c r="M189" s="17">
        <f t="shared" si="33"/>
        <v>0</v>
      </c>
      <c r="N189" s="18">
        <f t="shared" si="34"/>
        <v>-12900</v>
      </c>
    </row>
    <row r="190" spans="1:14" ht="90" hidden="1" outlineLevel="3" x14ac:dyDescent="0.2">
      <c r="A190" s="9" t="s">
        <v>254</v>
      </c>
      <c r="B190" s="10" t="s">
        <v>255</v>
      </c>
      <c r="C190" s="11">
        <f>C191+C194</f>
        <v>40000</v>
      </c>
      <c r="D190" s="11">
        <f t="shared" ref="D190:F190" si="43">D191+D194</f>
        <v>0</v>
      </c>
      <c r="E190" s="11">
        <f t="shared" si="43"/>
        <v>15000</v>
      </c>
      <c r="F190" s="11">
        <f t="shared" si="43"/>
        <v>15000</v>
      </c>
      <c r="G190" s="17">
        <f t="shared" si="28"/>
        <v>2.3436916390020936E-3</v>
      </c>
      <c r="H190" s="16">
        <f t="shared" si="35"/>
        <v>1.5829444312451327E-2</v>
      </c>
      <c r="I190" s="17">
        <f t="shared" si="29"/>
        <v>37.5</v>
      </c>
      <c r="J190" s="18">
        <f t="shared" si="30"/>
        <v>-25000</v>
      </c>
      <c r="K190" s="17">
        <v>0</v>
      </c>
      <c r="L190" s="18">
        <f t="shared" si="32"/>
        <v>15000</v>
      </c>
      <c r="M190" s="17">
        <f t="shared" si="33"/>
        <v>100</v>
      </c>
      <c r="N190" s="18">
        <f t="shared" si="34"/>
        <v>0</v>
      </c>
    </row>
    <row r="191" spans="1:14" ht="112.5" hidden="1" outlineLevel="4" collapsed="1" x14ac:dyDescent="0.2">
      <c r="A191" s="9" t="s">
        <v>256</v>
      </c>
      <c r="B191" s="12" t="s">
        <v>257</v>
      </c>
      <c r="C191" s="11">
        <v>30000</v>
      </c>
      <c r="D191" s="11">
        <v>0</v>
      </c>
      <c r="E191" s="11">
        <v>15000</v>
      </c>
      <c r="F191" s="11">
        <v>15000</v>
      </c>
      <c r="G191" s="17">
        <f t="shared" si="28"/>
        <v>2.3436916390020936E-3</v>
      </c>
      <c r="H191" s="16">
        <f t="shared" si="35"/>
        <v>1.5829444312451327E-2</v>
      </c>
      <c r="I191" s="17">
        <f t="shared" si="29"/>
        <v>50</v>
      </c>
      <c r="J191" s="18">
        <f t="shared" si="30"/>
        <v>-15000</v>
      </c>
      <c r="K191" s="17">
        <v>0</v>
      </c>
      <c r="L191" s="18">
        <f t="shared" si="32"/>
        <v>15000</v>
      </c>
      <c r="M191" s="17">
        <f t="shared" si="33"/>
        <v>100</v>
      </c>
      <c r="N191" s="18">
        <f t="shared" si="34"/>
        <v>0</v>
      </c>
    </row>
    <row r="192" spans="1:14" ht="135" hidden="1" outlineLevel="5" collapsed="1" x14ac:dyDescent="0.2">
      <c r="A192" s="9" t="s">
        <v>258</v>
      </c>
      <c r="B192" s="12" t="s">
        <v>259</v>
      </c>
      <c r="C192" s="11"/>
      <c r="D192" s="11">
        <v>0</v>
      </c>
      <c r="E192" s="11">
        <v>15000</v>
      </c>
      <c r="F192" s="11">
        <v>15000</v>
      </c>
      <c r="G192" s="17">
        <f t="shared" si="28"/>
        <v>2.3436916390020936E-3</v>
      </c>
      <c r="H192" s="16">
        <f t="shared" si="35"/>
        <v>1.5829444312451327E-2</v>
      </c>
      <c r="I192" s="17" t="e">
        <f t="shared" si="29"/>
        <v>#DIV/0!</v>
      </c>
      <c r="J192" s="18">
        <f t="shared" si="30"/>
        <v>15000</v>
      </c>
      <c r="K192" s="17" t="e">
        <f t="shared" si="31"/>
        <v>#DIV/0!</v>
      </c>
      <c r="L192" s="18">
        <f t="shared" si="32"/>
        <v>15000</v>
      </c>
      <c r="M192" s="17">
        <f t="shared" si="33"/>
        <v>100</v>
      </c>
      <c r="N192" s="18">
        <f t="shared" si="34"/>
        <v>0</v>
      </c>
    </row>
    <row r="193" spans="1:14" ht="135" hidden="1" outlineLevel="7" x14ac:dyDescent="0.2">
      <c r="A193" s="4" t="s">
        <v>258</v>
      </c>
      <c r="B193" s="5" t="s">
        <v>259</v>
      </c>
      <c r="C193" s="6"/>
      <c r="D193" s="6">
        <v>0</v>
      </c>
      <c r="E193" s="6">
        <v>15000</v>
      </c>
      <c r="F193" s="6">
        <v>15000</v>
      </c>
      <c r="G193" s="17">
        <f t="shared" si="28"/>
        <v>2.3436916390020936E-3</v>
      </c>
      <c r="H193" s="16">
        <f t="shared" si="35"/>
        <v>1.5829444312451327E-2</v>
      </c>
      <c r="I193" s="17" t="e">
        <f t="shared" si="29"/>
        <v>#DIV/0!</v>
      </c>
      <c r="J193" s="18">
        <f t="shared" si="30"/>
        <v>15000</v>
      </c>
      <c r="K193" s="17" t="e">
        <f t="shared" si="31"/>
        <v>#DIV/0!</v>
      </c>
      <c r="L193" s="18">
        <f t="shared" si="32"/>
        <v>15000</v>
      </c>
      <c r="M193" s="17">
        <f t="shared" si="33"/>
        <v>100</v>
      </c>
      <c r="N193" s="18">
        <f t="shared" si="34"/>
        <v>0</v>
      </c>
    </row>
    <row r="194" spans="1:14" ht="105" hidden="1" customHeight="1" outlineLevel="7" x14ac:dyDescent="0.2">
      <c r="A194" s="9" t="s">
        <v>475</v>
      </c>
      <c r="B194" s="13" t="s">
        <v>476</v>
      </c>
      <c r="C194" s="14">
        <v>10000</v>
      </c>
      <c r="D194" s="14">
        <v>0</v>
      </c>
      <c r="E194" s="14">
        <v>0</v>
      </c>
      <c r="F194" s="14">
        <v>0</v>
      </c>
      <c r="G194" s="17">
        <f t="shared" si="28"/>
        <v>0</v>
      </c>
      <c r="H194" s="16">
        <f t="shared" si="35"/>
        <v>0</v>
      </c>
      <c r="I194" s="17">
        <f t="shared" si="29"/>
        <v>0</v>
      </c>
      <c r="J194" s="18">
        <f t="shared" si="30"/>
        <v>-10000</v>
      </c>
      <c r="K194" s="17">
        <v>0</v>
      </c>
      <c r="L194" s="18">
        <f t="shared" si="32"/>
        <v>0</v>
      </c>
      <c r="M194" s="17">
        <v>0</v>
      </c>
      <c r="N194" s="18">
        <f t="shared" si="34"/>
        <v>0</v>
      </c>
    </row>
    <row r="195" spans="1:14" ht="90" hidden="1" outlineLevel="3" x14ac:dyDescent="0.2">
      <c r="A195" s="9" t="s">
        <v>260</v>
      </c>
      <c r="B195" s="10" t="s">
        <v>261</v>
      </c>
      <c r="C195" s="11">
        <f>C196</f>
        <v>11250</v>
      </c>
      <c r="D195" s="11">
        <f t="shared" ref="D195:F195" si="44">D196</f>
        <v>4600</v>
      </c>
      <c r="E195" s="11">
        <f t="shared" si="44"/>
        <v>4600</v>
      </c>
      <c r="F195" s="11">
        <f t="shared" si="44"/>
        <v>2750</v>
      </c>
      <c r="G195" s="17">
        <f t="shared" si="28"/>
        <v>4.2967680048371722E-4</v>
      </c>
      <c r="H195" s="16">
        <f t="shared" si="35"/>
        <v>2.9020647906160763E-3</v>
      </c>
      <c r="I195" s="17">
        <f t="shared" si="29"/>
        <v>24.444444444444443</v>
      </c>
      <c r="J195" s="18">
        <f t="shared" si="30"/>
        <v>-8500</v>
      </c>
      <c r="K195" s="17">
        <f t="shared" si="31"/>
        <v>59.782608695652172</v>
      </c>
      <c r="L195" s="18">
        <f t="shared" si="32"/>
        <v>-1850</v>
      </c>
      <c r="M195" s="17">
        <f t="shared" si="33"/>
        <v>59.782608695652172</v>
      </c>
      <c r="N195" s="18">
        <f t="shared" si="34"/>
        <v>-1850</v>
      </c>
    </row>
    <row r="196" spans="1:14" ht="123.75" hidden="1" outlineLevel="4" collapsed="1" x14ac:dyDescent="0.2">
      <c r="A196" s="9" t="s">
        <v>262</v>
      </c>
      <c r="B196" s="12" t="s">
        <v>263</v>
      </c>
      <c r="C196" s="11">
        <v>11250</v>
      </c>
      <c r="D196" s="11">
        <v>4600</v>
      </c>
      <c r="E196" s="11">
        <v>4600</v>
      </c>
      <c r="F196" s="11">
        <v>2750</v>
      </c>
      <c r="G196" s="17">
        <f t="shared" si="28"/>
        <v>4.2967680048371722E-4</v>
      </c>
      <c r="H196" s="16">
        <f t="shared" si="35"/>
        <v>2.9020647906160763E-3</v>
      </c>
      <c r="I196" s="17">
        <f t="shared" si="29"/>
        <v>24.444444444444443</v>
      </c>
      <c r="J196" s="18">
        <f t="shared" si="30"/>
        <v>-8500</v>
      </c>
      <c r="K196" s="17">
        <f t="shared" si="31"/>
        <v>59.782608695652172</v>
      </c>
      <c r="L196" s="18">
        <f t="shared" si="32"/>
        <v>-1850</v>
      </c>
      <c r="M196" s="17">
        <f t="shared" si="33"/>
        <v>59.782608695652172</v>
      </c>
      <c r="N196" s="18">
        <f t="shared" si="34"/>
        <v>-1850</v>
      </c>
    </row>
    <row r="197" spans="1:14" ht="123.75" hidden="1" outlineLevel="5" collapsed="1" x14ac:dyDescent="0.2">
      <c r="A197" s="9" t="s">
        <v>264</v>
      </c>
      <c r="B197" s="12" t="s">
        <v>263</v>
      </c>
      <c r="C197" s="11"/>
      <c r="D197" s="11">
        <v>4600</v>
      </c>
      <c r="E197" s="11">
        <v>4600</v>
      </c>
      <c r="F197" s="11">
        <v>2750</v>
      </c>
      <c r="G197" s="17">
        <f t="shared" si="28"/>
        <v>4.2967680048371722E-4</v>
      </c>
      <c r="H197" s="16">
        <f t="shared" si="35"/>
        <v>2.9020647906160763E-3</v>
      </c>
      <c r="I197" s="17" t="e">
        <f t="shared" si="29"/>
        <v>#DIV/0!</v>
      </c>
      <c r="J197" s="18">
        <f t="shared" si="30"/>
        <v>2750</v>
      </c>
      <c r="K197" s="17">
        <f t="shared" si="31"/>
        <v>59.782608695652172</v>
      </c>
      <c r="L197" s="18">
        <f t="shared" si="32"/>
        <v>-1850</v>
      </c>
      <c r="M197" s="17">
        <f t="shared" si="33"/>
        <v>59.782608695652172</v>
      </c>
      <c r="N197" s="18">
        <f t="shared" si="34"/>
        <v>-1850</v>
      </c>
    </row>
    <row r="198" spans="1:14" ht="123.75" hidden="1" outlineLevel="7" x14ac:dyDescent="0.2">
      <c r="A198" s="4" t="s">
        <v>264</v>
      </c>
      <c r="B198" s="5" t="s">
        <v>263</v>
      </c>
      <c r="C198" s="6"/>
      <c r="D198" s="6">
        <v>4600</v>
      </c>
      <c r="E198" s="6">
        <v>4600</v>
      </c>
      <c r="F198" s="6">
        <v>2750</v>
      </c>
      <c r="G198" s="17">
        <f t="shared" ref="G198:G261" si="45">F198/F$5*100</f>
        <v>4.2967680048371722E-4</v>
      </c>
      <c r="H198" s="16">
        <f t="shared" si="35"/>
        <v>2.9020647906160763E-3</v>
      </c>
      <c r="I198" s="17" t="e">
        <f t="shared" ref="I198:I261" si="46">F198/C198*100</f>
        <v>#DIV/0!</v>
      </c>
      <c r="J198" s="18">
        <f t="shared" ref="J198:J261" si="47">F198-C198</f>
        <v>2750</v>
      </c>
      <c r="K198" s="17">
        <f t="shared" ref="K198:K261" si="48">F198/D198*100</f>
        <v>59.782608695652172</v>
      </c>
      <c r="L198" s="18">
        <f t="shared" ref="L198:L261" si="49">F198-D198</f>
        <v>-1850</v>
      </c>
      <c r="M198" s="17">
        <f t="shared" ref="M198:M261" si="50">F198/E198*100</f>
        <v>59.782608695652172</v>
      </c>
      <c r="N198" s="18">
        <f t="shared" ref="N198:N261" si="51">F198-E198</f>
        <v>-1850</v>
      </c>
    </row>
    <row r="199" spans="1:14" ht="112.5" hidden="1" outlineLevel="3" x14ac:dyDescent="0.2">
      <c r="A199" s="9" t="s">
        <v>265</v>
      </c>
      <c r="B199" s="12" t="s">
        <v>266</v>
      </c>
      <c r="C199" s="11">
        <f>C200</f>
        <v>450</v>
      </c>
      <c r="D199" s="11">
        <f t="shared" ref="D199:F199" si="52">D200</f>
        <v>400</v>
      </c>
      <c r="E199" s="11">
        <f t="shared" si="52"/>
        <v>400</v>
      </c>
      <c r="F199" s="11">
        <f t="shared" si="52"/>
        <v>0</v>
      </c>
      <c r="G199" s="17">
        <f t="shared" si="45"/>
        <v>0</v>
      </c>
      <c r="H199" s="16">
        <f t="shared" ref="H199:H262" si="53">F199/F$6*100</f>
        <v>0</v>
      </c>
      <c r="I199" s="17">
        <f t="shared" si="46"/>
        <v>0</v>
      </c>
      <c r="J199" s="18">
        <f t="shared" si="47"/>
        <v>-450</v>
      </c>
      <c r="K199" s="17">
        <f t="shared" si="48"/>
        <v>0</v>
      </c>
      <c r="L199" s="18">
        <f t="shared" si="49"/>
        <v>-400</v>
      </c>
      <c r="M199" s="17">
        <f t="shared" si="50"/>
        <v>0</v>
      </c>
      <c r="N199" s="18">
        <f t="shared" si="51"/>
        <v>-400</v>
      </c>
    </row>
    <row r="200" spans="1:14" ht="168.75" hidden="1" outlineLevel="4" collapsed="1" x14ac:dyDescent="0.2">
      <c r="A200" s="9" t="s">
        <v>267</v>
      </c>
      <c r="B200" s="12" t="s">
        <v>268</v>
      </c>
      <c r="C200" s="11">
        <v>450</v>
      </c>
      <c r="D200" s="11">
        <v>400</v>
      </c>
      <c r="E200" s="11">
        <v>400</v>
      </c>
      <c r="F200" s="11">
        <v>0</v>
      </c>
      <c r="G200" s="17">
        <f t="shared" si="45"/>
        <v>0</v>
      </c>
      <c r="H200" s="16">
        <f t="shared" si="53"/>
        <v>0</v>
      </c>
      <c r="I200" s="17">
        <f t="shared" si="46"/>
        <v>0</v>
      </c>
      <c r="J200" s="18">
        <f t="shared" si="47"/>
        <v>-450</v>
      </c>
      <c r="K200" s="17">
        <f t="shared" si="48"/>
        <v>0</v>
      </c>
      <c r="L200" s="18">
        <f t="shared" si="49"/>
        <v>-400</v>
      </c>
      <c r="M200" s="17">
        <f t="shared" si="50"/>
        <v>0</v>
      </c>
      <c r="N200" s="18">
        <f t="shared" si="51"/>
        <v>-400</v>
      </c>
    </row>
    <row r="201" spans="1:14" ht="135" hidden="1" outlineLevel="5" x14ac:dyDescent="0.2">
      <c r="A201" s="9" t="s">
        <v>269</v>
      </c>
      <c r="B201" s="12" t="s">
        <v>270</v>
      </c>
      <c r="C201" s="11"/>
      <c r="D201" s="11">
        <v>400</v>
      </c>
      <c r="E201" s="11">
        <v>400</v>
      </c>
      <c r="F201" s="11">
        <v>0</v>
      </c>
      <c r="G201" s="17">
        <f t="shared" si="45"/>
        <v>0</v>
      </c>
      <c r="H201" s="16">
        <f t="shared" si="53"/>
        <v>0</v>
      </c>
      <c r="I201" s="17" t="e">
        <f t="shared" si="46"/>
        <v>#DIV/0!</v>
      </c>
      <c r="J201" s="18">
        <f t="shared" si="47"/>
        <v>0</v>
      </c>
      <c r="K201" s="17">
        <f t="shared" si="48"/>
        <v>0</v>
      </c>
      <c r="L201" s="18">
        <f t="shared" si="49"/>
        <v>-400</v>
      </c>
      <c r="M201" s="17">
        <f t="shared" si="50"/>
        <v>0</v>
      </c>
      <c r="N201" s="18">
        <f t="shared" si="51"/>
        <v>-400</v>
      </c>
    </row>
    <row r="202" spans="1:14" ht="135" hidden="1" outlineLevel="7" x14ac:dyDescent="0.2">
      <c r="A202" s="4" t="s">
        <v>269</v>
      </c>
      <c r="B202" s="5" t="s">
        <v>270</v>
      </c>
      <c r="C202" s="6"/>
      <c r="D202" s="6">
        <v>400</v>
      </c>
      <c r="E202" s="6">
        <v>400</v>
      </c>
      <c r="F202" s="6">
        <v>0</v>
      </c>
      <c r="G202" s="17">
        <f t="shared" si="45"/>
        <v>0</v>
      </c>
      <c r="H202" s="16">
        <f t="shared" si="53"/>
        <v>0</v>
      </c>
      <c r="I202" s="17" t="e">
        <f t="shared" si="46"/>
        <v>#DIV/0!</v>
      </c>
      <c r="J202" s="18">
        <f t="shared" si="47"/>
        <v>0</v>
      </c>
      <c r="K202" s="17">
        <f t="shared" si="48"/>
        <v>0</v>
      </c>
      <c r="L202" s="18">
        <f t="shared" si="49"/>
        <v>-400</v>
      </c>
      <c r="M202" s="17">
        <f t="shared" si="50"/>
        <v>0</v>
      </c>
      <c r="N202" s="18">
        <f t="shared" si="51"/>
        <v>-400</v>
      </c>
    </row>
    <row r="203" spans="1:14" ht="78.75" hidden="1" outlineLevel="3" x14ac:dyDescent="0.2">
      <c r="A203" s="9" t="s">
        <v>271</v>
      </c>
      <c r="B203" s="10" t="s">
        <v>272</v>
      </c>
      <c r="C203" s="11">
        <f>C204</f>
        <v>6462.88</v>
      </c>
      <c r="D203" s="11">
        <f t="shared" ref="D203:F203" si="54">D204</f>
        <v>5000</v>
      </c>
      <c r="E203" s="11">
        <f t="shared" si="54"/>
        <v>5000</v>
      </c>
      <c r="F203" s="11">
        <f t="shared" si="54"/>
        <v>8037.55</v>
      </c>
      <c r="G203" s="17">
        <f t="shared" si="45"/>
        <v>1.2558359155374187E-3</v>
      </c>
      <c r="H203" s="16">
        <f t="shared" si="53"/>
        <v>8.4819966755695433E-3</v>
      </c>
      <c r="I203" s="17">
        <f t="shared" si="46"/>
        <v>124.36483425345976</v>
      </c>
      <c r="J203" s="18">
        <f t="shared" si="47"/>
        <v>1574.67</v>
      </c>
      <c r="K203" s="17">
        <f t="shared" si="48"/>
        <v>160.751</v>
      </c>
      <c r="L203" s="18">
        <f t="shared" si="49"/>
        <v>3037.55</v>
      </c>
      <c r="M203" s="17">
        <f t="shared" si="50"/>
        <v>160.751</v>
      </c>
      <c r="N203" s="18">
        <f t="shared" si="51"/>
        <v>3037.55</v>
      </c>
    </row>
    <row r="204" spans="1:14" ht="101.25" hidden="1" outlineLevel="4" collapsed="1" x14ac:dyDescent="0.2">
      <c r="A204" s="9" t="s">
        <v>273</v>
      </c>
      <c r="B204" s="12" t="s">
        <v>274</v>
      </c>
      <c r="C204" s="11">
        <v>6462.88</v>
      </c>
      <c r="D204" s="11">
        <v>5000</v>
      </c>
      <c r="E204" s="11">
        <v>5000</v>
      </c>
      <c r="F204" s="11">
        <v>8037.55</v>
      </c>
      <c r="G204" s="17">
        <f t="shared" si="45"/>
        <v>1.2558359155374187E-3</v>
      </c>
      <c r="H204" s="16">
        <f t="shared" si="53"/>
        <v>8.4819966755695433E-3</v>
      </c>
      <c r="I204" s="17">
        <f t="shared" si="46"/>
        <v>124.36483425345976</v>
      </c>
      <c r="J204" s="18">
        <f t="shared" si="47"/>
        <v>1574.67</v>
      </c>
      <c r="K204" s="17">
        <f t="shared" si="48"/>
        <v>160.751</v>
      </c>
      <c r="L204" s="18">
        <f t="shared" si="49"/>
        <v>3037.55</v>
      </c>
      <c r="M204" s="17">
        <f t="shared" si="50"/>
        <v>160.751</v>
      </c>
      <c r="N204" s="18">
        <f t="shared" si="51"/>
        <v>3037.55</v>
      </c>
    </row>
    <row r="205" spans="1:14" ht="101.25" hidden="1" outlineLevel="5" collapsed="1" x14ac:dyDescent="0.2">
      <c r="A205" s="9" t="s">
        <v>275</v>
      </c>
      <c r="B205" s="12" t="s">
        <v>274</v>
      </c>
      <c r="C205" s="11"/>
      <c r="D205" s="11">
        <v>3000</v>
      </c>
      <c r="E205" s="11">
        <v>3000</v>
      </c>
      <c r="F205" s="11">
        <v>0</v>
      </c>
      <c r="G205" s="17">
        <f t="shared" si="45"/>
        <v>0</v>
      </c>
      <c r="H205" s="16">
        <f t="shared" si="53"/>
        <v>0</v>
      </c>
      <c r="I205" s="17" t="e">
        <f t="shared" si="46"/>
        <v>#DIV/0!</v>
      </c>
      <c r="J205" s="18">
        <f t="shared" si="47"/>
        <v>0</v>
      </c>
      <c r="K205" s="17">
        <f t="shared" si="48"/>
        <v>0</v>
      </c>
      <c r="L205" s="18">
        <f t="shared" si="49"/>
        <v>-3000</v>
      </c>
      <c r="M205" s="17">
        <f t="shared" si="50"/>
        <v>0</v>
      </c>
      <c r="N205" s="18">
        <f t="shared" si="51"/>
        <v>-3000</v>
      </c>
    </row>
    <row r="206" spans="1:14" ht="101.25" hidden="1" outlineLevel="7" x14ac:dyDescent="0.2">
      <c r="A206" s="4" t="s">
        <v>275</v>
      </c>
      <c r="B206" s="5" t="s">
        <v>274</v>
      </c>
      <c r="C206" s="6"/>
      <c r="D206" s="6">
        <v>3000</v>
      </c>
      <c r="E206" s="6">
        <v>3000</v>
      </c>
      <c r="F206" s="6">
        <v>0</v>
      </c>
      <c r="G206" s="17">
        <f t="shared" si="45"/>
        <v>0</v>
      </c>
      <c r="H206" s="16">
        <f t="shared" si="53"/>
        <v>0</v>
      </c>
      <c r="I206" s="17" t="e">
        <f t="shared" si="46"/>
        <v>#DIV/0!</v>
      </c>
      <c r="J206" s="18">
        <f t="shared" si="47"/>
        <v>0</v>
      </c>
      <c r="K206" s="17">
        <f t="shared" si="48"/>
        <v>0</v>
      </c>
      <c r="L206" s="18">
        <f t="shared" si="49"/>
        <v>-3000</v>
      </c>
      <c r="M206" s="17">
        <f t="shared" si="50"/>
        <v>0</v>
      </c>
      <c r="N206" s="18">
        <f t="shared" si="51"/>
        <v>-3000</v>
      </c>
    </row>
    <row r="207" spans="1:14" ht="101.25" hidden="1" outlineLevel="5" collapsed="1" x14ac:dyDescent="0.2">
      <c r="A207" s="9" t="s">
        <v>276</v>
      </c>
      <c r="B207" s="12" t="s">
        <v>274</v>
      </c>
      <c r="C207" s="11"/>
      <c r="D207" s="11">
        <v>2000</v>
      </c>
      <c r="E207" s="11">
        <v>2000</v>
      </c>
      <c r="F207" s="11">
        <v>6695.69</v>
      </c>
      <c r="G207" s="17">
        <f t="shared" si="45"/>
        <v>1.046175511356662E-3</v>
      </c>
      <c r="H207" s="16">
        <f t="shared" si="53"/>
        <v>7.0659367992291482E-3</v>
      </c>
      <c r="I207" s="17" t="e">
        <f t="shared" si="46"/>
        <v>#DIV/0!</v>
      </c>
      <c r="J207" s="18">
        <f t="shared" si="47"/>
        <v>6695.69</v>
      </c>
      <c r="K207" s="17">
        <f t="shared" si="48"/>
        <v>334.78449999999998</v>
      </c>
      <c r="L207" s="18">
        <f t="shared" si="49"/>
        <v>4695.6899999999996</v>
      </c>
      <c r="M207" s="17">
        <f t="shared" si="50"/>
        <v>334.78449999999998</v>
      </c>
      <c r="N207" s="18">
        <f t="shared" si="51"/>
        <v>4695.6899999999996</v>
      </c>
    </row>
    <row r="208" spans="1:14" ht="101.25" hidden="1" outlineLevel="7" x14ac:dyDescent="0.2">
      <c r="A208" s="4" t="s">
        <v>276</v>
      </c>
      <c r="B208" s="5" t="s">
        <v>274</v>
      </c>
      <c r="C208" s="6"/>
      <c r="D208" s="6">
        <v>2000</v>
      </c>
      <c r="E208" s="6">
        <v>2000</v>
      </c>
      <c r="F208" s="6">
        <v>6695.69</v>
      </c>
      <c r="G208" s="17">
        <f t="shared" si="45"/>
        <v>1.046175511356662E-3</v>
      </c>
      <c r="H208" s="16">
        <f t="shared" si="53"/>
        <v>7.0659367992291482E-3</v>
      </c>
      <c r="I208" s="17" t="e">
        <f t="shared" si="46"/>
        <v>#DIV/0!</v>
      </c>
      <c r="J208" s="18">
        <f t="shared" si="47"/>
        <v>6695.69</v>
      </c>
      <c r="K208" s="17">
        <f t="shared" si="48"/>
        <v>334.78449999999998</v>
      </c>
      <c r="L208" s="18">
        <f t="shared" si="49"/>
        <v>4695.6899999999996</v>
      </c>
      <c r="M208" s="17">
        <f t="shared" si="50"/>
        <v>334.78449999999998</v>
      </c>
      <c r="N208" s="18">
        <f t="shared" si="51"/>
        <v>4695.6899999999996</v>
      </c>
    </row>
    <row r="209" spans="1:14" ht="67.5" hidden="1" outlineLevel="5" collapsed="1" x14ac:dyDescent="0.2">
      <c r="A209" s="9" t="s">
        <v>277</v>
      </c>
      <c r="B209" s="10" t="s">
        <v>278</v>
      </c>
      <c r="C209" s="11"/>
      <c r="D209" s="11">
        <v>0</v>
      </c>
      <c r="E209" s="11">
        <v>0</v>
      </c>
      <c r="F209" s="11">
        <v>1341.86</v>
      </c>
      <c r="G209" s="17">
        <f t="shared" si="45"/>
        <v>2.0966040418075665E-4</v>
      </c>
      <c r="H209" s="16">
        <f t="shared" si="53"/>
        <v>1.4160598763403958E-3</v>
      </c>
      <c r="I209" s="17" t="e">
        <f t="shared" si="46"/>
        <v>#DIV/0!</v>
      </c>
      <c r="J209" s="18">
        <f t="shared" si="47"/>
        <v>1341.86</v>
      </c>
      <c r="K209" s="17" t="e">
        <f t="shared" si="48"/>
        <v>#DIV/0!</v>
      </c>
      <c r="L209" s="18">
        <f t="shared" si="49"/>
        <v>1341.86</v>
      </c>
      <c r="M209" s="17" t="e">
        <f t="shared" si="50"/>
        <v>#DIV/0!</v>
      </c>
      <c r="N209" s="18">
        <f t="shared" si="51"/>
        <v>1341.86</v>
      </c>
    </row>
    <row r="210" spans="1:14" ht="67.5" hidden="1" outlineLevel="7" x14ac:dyDescent="0.2">
      <c r="A210" s="4" t="s">
        <v>277</v>
      </c>
      <c r="B210" s="7" t="s">
        <v>278</v>
      </c>
      <c r="C210" s="6"/>
      <c r="D210" s="6">
        <v>0</v>
      </c>
      <c r="E210" s="6">
        <v>0</v>
      </c>
      <c r="F210" s="6">
        <v>1341.86</v>
      </c>
      <c r="G210" s="17">
        <f t="shared" si="45"/>
        <v>2.0966040418075665E-4</v>
      </c>
      <c r="H210" s="16">
        <f t="shared" si="53"/>
        <v>1.4160598763403958E-3</v>
      </c>
      <c r="I210" s="17" t="e">
        <f t="shared" si="46"/>
        <v>#DIV/0!</v>
      </c>
      <c r="J210" s="18">
        <f t="shared" si="47"/>
        <v>1341.86</v>
      </c>
      <c r="K210" s="17" t="e">
        <f t="shared" si="48"/>
        <v>#DIV/0!</v>
      </c>
      <c r="L210" s="18">
        <f t="shared" si="49"/>
        <v>1341.86</v>
      </c>
      <c r="M210" s="17" t="e">
        <f t="shared" si="50"/>
        <v>#DIV/0!</v>
      </c>
      <c r="N210" s="18">
        <f t="shared" si="51"/>
        <v>1341.86</v>
      </c>
    </row>
    <row r="211" spans="1:14" ht="67.5" hidden="1" outlineLevel="3" x14ac:dyDescent="0.2">
      <c r="A211" s="9" t="s">
        <v>279</v>
      </c>
      <c r="B211" s="10" t="s">
        <v>280</v>
      </c>
      <c r="C211" s="11">
        <f>C212</f>
        <v>16333.59</v>
      </c>
      <c r="D211" s="11">
        <f t="shared" ref="D211:F211" si="55">D212</f>
        <v>102900</v>
      </c>
      <c r="E211" s="11">
        <f t="shared" si="55"/>
        <v>102900</v>
      </c>
      <c r="F211" s="11">
        <f t="shared" si="55"/>
        <v>28301.48</v>
      </c>
      <c r="G211" s="17">
        <f t="shared" si="45"/>
        <v>4.4219961364923323E-3</v>
      </c>
      <c r="H211" s="16">
        <f t="shared" si="53"/>
        <v>2.9866446774663664E-2</v>
      </c>
      <c r="I211" s="17">
        <f t="shared" si="46"/>
        <v>173.27164450681082</v>
      </c>
      <c r="J211" s="18">
        <f t="shared" si="47"/>
        <v>11967.89</v>
      </c>
      <c r="K211" s="17">
        <f t="shared" si="48"/>
        <v>27.503867832847423</v>
      </c>
      <c r="L211" s="18">
        <f t="shared" si="49"/>
        <v>-74598.52</v>
      </c>
      <c r="M211" s="17">
        <f t="shared" si="50"/>
        <v>27.503867832847423</v>
      </c>
      <c r="N211" s="18">
        <f t="shared" si="51"/>
        <v>-74598.52</v>
      </c>
    </row>
    <row r="212" spans="1:14" ht="90" hidden="1" outlineLevel="4" collapsed="1" x14ac:dyDescent="0.2">
      <c r="A212" s="9" t="s">
        <v>281</v>
      </c>
      <c r="B212" s="12" t="s">
        <v>282</v>
      </c>
      <c r="C212" s="11">
        <v>16333.59</v>
      </c>
      <c r="D212" s="11">
        <v>102900</v>
      </c>
      <c r="E212" s="11">
        <v>102900</v>
      </c>
      <c r="F212" s="11">
        <v>28301.48</v>
      </c>
      <c r="G212" s="17">
        <f t="shared" si="45"/>
        <v>4.4219961364923323E-3</v>
      </c>
      <c r="H212" s="16">
        <f t="shared" si="53"/>
        <v>2.9866446774663664E-2</v>
      </c>
      <c r="I212" s="17">
        <f t="shared" si="46"/>
        <v>173.27164450681082</v>
      </c>
      <c r="J212" s="18">
        <f t="shared" si="47"/>
        <v>11967.89</v>
      </c>
      <c r="K212" s="17">
        <f t="shared" si="48"/>
        <v>27.503867832847423</v>
      </c>
      <c r="L212" s="18">
        <f t="shared" si="49"/>
        <v>-74598.52</v>
      </c>
      <c r="M212" s="17">
        <f t="shared" si="50"/>
        <v>27.503867832847423</v>
      </c>
      <c r="N212" s="18">
        <f t="shared" si="51"/>
        <v>-74598.52</v>
      </c>
    </row>
    <row r="213" spans="1:14" ht="90" hidden="1" outlineLevel="5" collapsed="1" x14ac:dyDescent="0.2">
      <c r="A213" s="9" t="s">
        <v>283</v>
      </c>
      <c r="B213" s="12" t="s">
        <v>284</v>
      </c>
      <c r="C213" s="11"/>
      <c r="D213" s="11">
        <v>93000</v>
      </c>
      <c r="E213" s="11">
        <v>93000</v>
      </c>
      <c r="F213" s="11">
        <v>0</v>
      </c>
      <c r="G213" s="17">
        <f t="shared" si="45"/>
        <v>0</v>
      </c>
      <c r="H213" s="16">
        <f t="shared" si="53"/>
        <v>0</v>
      </c>
      <c r="I213" s="17" t="e">
        <f t="shared" si="46"/>
        <v>#DIV/0!</v>
      </c>
      <c r="J213" s="18">
        <f t="shared" si="47"/>
        <v>0</v>
      </c>
      <c r="K213" s="17">
        <f t="shared" si="48"/>
        <v>0</v>
      </c>
      <c r="L213" s="18">
        <f t="shared" si="49"/>
        <v>-93000</v>
      </c>
      <c r="M213" s="17">
        <f t="shared" si="50"/>
        <v>0</v>
      </c>
      <c r="N213" s="18">
        <f t="shared" si="51"/>
        <v>-93000</v>
      </c>
    </row>
    <row r="214" spans="1:14" ht="90" hidden="1" outlineLevel="7" x14ac:dyDescent="0.2">
      <c r="A214" s="4" t="s">
        <v>283</v>
      </c>
      <c r="B214" s="5" t="s">
        <v>284</v>
      </c>
      <c r="C214" s="6"/>
      <c r="D214" s="6">
        <v>93000</v>
      </c>
      <c r="E214" s="6">
        <v>93000</v>
      </c>
      <c r="F214" s="6">
        <v>0</v>
      </c>
      <c r="G214" s="17">
        <f t="shared" si="45"/>
        <v>0</v>
      </c>
      <c r="H214" s="16">
        <f t="shared" si="53"/>
        <v>0</v>
      </c>
      <c r="I214" s="17" t="e">
        <f t="shared" si="46"/>
        <v>#DIV/0!</v>
      </c>
      <c r="J214" s="18">
        <f t="shared" si="47"/>
        <v>0</v>
      </c>
      <c r="K214" s="17">
        <f t="shared" si="48"/>
        <v>0</v>
      </c>
      <c r="L214" s="18">
        <f t="shared" si="49"/>
        <v>-93000</v>
      </c>
      <c r="M214" s="17">
        <f t="shared" si="50"/>
        <v>0</v>
      </c>
      <c r="N214" s="18">
        <f t="shared" si="51"/>
        <v>-93000</v>
      </c>
    </row>
    <row r="215" spans="1:14" ht="90" hidden="1" outlineLevel="5" collapsed="1" x14ac:dyDescent="0.2">
      <c r="A215" s="9" t="s">
        <v>285</v>
      </c>
      <c r="B215" s="12" t="s">
        <v>284</v>
      </c>
      <c r="C215" s="11"/>
      <c r="D215" s="11">
        <v>9900</v>
      </c>
      <c r="E215" s="11">
        <v>9900</v>
      </c>
      <c r="F215" s="11">
        <v>27301.48</v>
      </c>
      <c r="G215" s="17">
        <f t="shared" si="45"/>
        <v>4.2657500272255261E-3</v>
      </c>
      <c r="H215" s="16">
        <f t="shared" si="53"/>
        <v>2.8811150487166908E-2</v>
      </c>
      <c r="I215" s="17" t="e">
        <f t="shared" si="46"/>
        <v>#DIV/0!</v>
      </c>
      <c r="J215" s="18">
        <f t="shared" si="47"/>
        <v>27301.48</v>
      </c>
      <c r="K215" s="17">
        <f t="shared" si="48"/>
        <v>275.77252525252527</v>
      </c>
      <c r="L215" s="18">
        <f t="shared" si="49"/>
        <v>17401.48</v>
      </c>
      <c r="M215" s="17">
        <f t="shared" si="50"/>
        <v>275.77252525252527</v>
      </c>
      <c r="N215" s="18">
        <f t="shared" si="51"/>
        <v>17401.48</v>
      </c>
    </row>
    <row r="216" spans="1:14" ht="90" hidden="1" outlineLevel="7" x14ac:dyDescent="0.2">
      <c r="A216" s="4" t="s">
        <v>285</v>
      </c>
      <c r="B216" s="5" t="s">
        <v>284</v>
      </c>
      <c r="C216" s="6"/>
      <c r="D216" s="6">
        <v>9900</v>
      </c>
      <c r="E216" s="6">
        <v>9900</v>
      </c>
      <c r="F216" s="6">
        <v>27301.48</v>
      </c>
      <c r="G216" s="17">
        <f t="shared" si="45"/>
        <v>4.2657500272255261E-3</v>
      </c>
      <c r="H216" s="16">
        <f t="shared" si="53"/>
        <v>2.8811150487166908E-2</v>
      </c>
      <c r="I216" s="17" t="e">
        <f t="shared" si="46"/>
        <v>#DIV/0!</v>
      </c>
      <c r="J216" s="18">
        <f t="shared" si="47"/>
        <v>27301.48</v>
      </c>
      <c r="K216" s="17">
        <f t="shared" si="48"/>
        <v>275.77252525252527</v>
      </c>
      <c r="L216" s="18">
        <f t="shared" si="49"/>
        <v>17401.48</v>
      </c>
      <c r="M216" s="17">
        <f t="shared" si="50"/>
        <v>275.77252525252527</v>
      </c>
      <c r="N216" s="18">
        <f t="shared" si="51"/>
        <v>17401.48</v>
      </c>
    </row>
    <row r="217" spans="1:14" ht="101.25" hidden="1" outlineLevel="5" collapsed="1" x14ac:dyDescent="0.2">
      <c r="A217" s="9" t="s">
        <v>286</v>
      </c>
      <c r="B217" s="12" t="s">
        <v>287</v>
      </c>
      <c r="C217" s="11"/>
      <c r="D217" s="11">
        <v>0</v>
      </c>
      <c r="E217" s="11">
        <v>0</v>
      </c>
      <c r="F217" s="11">
        <v>1000</v>
      </c>
      <c r="G217" s="17">
        <f t="shared" si="45"/>
        <v>1.5624610926680626E-4</v>
      </c>
      <c r="H217" s="16">
        <f t="shared" si="53"/>
        <v>1.0552962874967552E-3</v>
      </c>
      <c r="I217" s="17" t="e">
        <f t="shared" si="46"/>
        <v>#DIV/0!</v>
      </c>
      <c r="J217" s="18">
        <f t="shared" si="47"/>
        <v>1000</v>
      </c>
      <c r="K217" s="17" t="e">
        <f t="shared" si="48"/>
        <v>#DIV/0!</v>
      </c>
      <c r="L217" s="18">
        <f t="shared" si="49"/>
        <v>1000</v>
      </c>
      <c r="M217" s="17" t="e">
        <f t="shared" si="50"/>
        <v>#DIV/0!</v>
      </c>
      <c r="N217" s="18">
        <f t="shared" si="51"/>
        <v>1000</v>
      </c>
    </row>
    <row r="218" spans="1:14" ht="101.25" hidden="1" outlineLevel="7" x14ac:dyDescent="0.2">
      <c r="A218" s="4" t="s">
        <v>286</v>
      </c>
      <c r="B218" s="5" t="s">
        <v>287</v>
      </c>
      <c r="C218" s="6"/>
      <c r="D218" s="6">
        <v>0</v>
      </c>
      <c r="E218" s="6">
        <v>0</v>
      </c>
      <c r="F218" s="6">
        <v>1000</v>
      </c>
      <c r="G218" s="17">
        <f t="shared" si="45"/>
        <v>1.5624610926680626E-4</v>
      </c>
      <c r="H218" s="16">
        <f t="shared" si="53"/>
        <v>1.0552962874967552E-3</v>
      </c>
      <c r="I218" s="17" t="e">
        <f t="shared" si="46"/>
        <v>#DIV/0!</v>
      </c>
      <c r="J218" s="18">
        <f t="shared" si="47"/>
        <v>1000</v>
      </c>
      <c r="K218" s="17" t="e">
        <f t="shared" si="48"/>
        <v>#DIV/0!</v>
      </c>
      <c r="L218" s="18">
        <f t="shared" si="49"/>
        <v>1000</v>
      </c>
      <c r="M218" s="17" t="e">
        <f t="shared" si="50"/>
        <v>#DIV/0!</v>
      </c>
      <c r="N218" s="18">
        <f t="shared" si="51"/>
        <v>1000</v>
      </c>
    </row>
    <row r="219" spans="1:14" ht="78.75" hidden="1" outlineLevel="3" x14ac:dyDescent="0.2">
      <c r="A219" s="9" t="s">
        <v>288</v>
      </c>
      <c r="B219" s="10" t="s">
        <v>289</v>
      </c>
      <c r="C219" s="11">
        <f>C220</f>
        <v>180186.85</v>
      </c>
      <c r="D219" s="11">
        <f t="shared" ref="D219:F219" si="56">D220</f>
        <v>101500</v>
      </c>
      <c r="E219" s="11">
        <f t="shared" si="56"/>
        <v>146720.29999999999</v>
      </c>
      <c r="F219" s="11">
        <f t="shared" si="56"/>
        <v>195281.5</v>
      </c>
      <c r="G219" s="17">
        <f t="shared" si="45"/>
        <v>3.0511974586785826E-2</v>
      </c>
      <c r="H219" s="16">
        <f t="shared" si="53"/>
        <v>0.20607984196679757</v>
      </c>
      <c r="I219" s="17">
        <f t="shared" si="46"/>
        <v>108.37722064623472</v>
      </c>
      <c r="J219" s="18">
        <f t="shared" si="47"/>
        <v>15094.649999999994</v>
      </c>
      <c r="K219" s="17">
        <f t="shared" si="48"/>
        <v>192.39556650246305</v>
      </c>
      <c r="L219" s="18">
        <f t="shared" si="49"/>
        <v>93781.5</v>
      </c>
      <c r="M219" s="17">
        <f t="shared" si="50"/>
        <v>133.09780582509717</v>
      </c>
      <c r="N219" s="18">
        <f t="shared" si="51"/>
        <v>48561.200000000012</v>
      </c>
    </row>
    <row r="220" spans="1:14" ht="101.25" hidden="1" outlineLevel="4" collapsed="1" x14ac:dyDescent="0.2">
      <c r="A220" s="9" t="s">
        <v>290</v>
      </c>
      <c r="B220" s="12" t="s">
        <v>291</v>
      </c>
      <c r="C220" s="11">
        <v>180186.85</v>
      </c>
      <c r="D220" s="11">
        <v>101500</v>
      </c>
      <c r="E220" s="11">
        <v>146720.29999999999</v>
      </c>
      <c r="F220" s="11">
        <v>195281.5</v>
      </c>
      <c r="G220" s="17">
        <f t="shared" si="45"/>
        <v>3.0511974586785826E-2</v>
      </c>
      <c r="H220" s="16">
        <f t="shared" si="53"/>
        <v>0.20607984196679757</v>
      </c>
      <c r="I220" s="17">
        <f t="shared" si="46"/>
        <v>108.37722064623472</v>
      </c>
      <c r="J220" s="18">
        <f t="shared" si="47"/>
        <v>15094.649999999994</v>
      </c>
      <c r="K220" s="17">
        <f t="shared" si="48"/>
        <v>192.39556650246305</v>
      </c>
      <c r="L220" s="18">
        <f t="shared" si="49"/>
        <v>93781.5</v>
      </c>
      <c r="M220" s="17">
        <f t="shared" si="50"/>
        <v>133.09780582509717</v>
      </c>
      <c r="N220" s="18">
        <f t="shared" si="51"/>
        <v>48561.200000000012</v>
      </c>
    </row>
    <row r="221" spans="1:14" ht="135" hidden="1" outlineLevel="5" collapsed="1" x14ac:dyDescent="0.2">
      <c r="A221" s="9" t="s">
        <v>292</v>
      </c>
      <c r="B221" s="12" t="s">
        <v>293</v>
      </c>
      <c r="C221" s="11"/>
      <c r="D221" s="11">
        <v>0</v>
      </c>
      <c r="E221" s="11">
        <v>0</v>
      </c>
      <c r="F221" s="11">
        <v>2500</v>
      </c>
      <c r="G221" s="17">
        <f t="shared" si="45"/>
        <v>3.9061527316701562E-4</v>
      </c>
      <c r="H221" s="16">
        <f t="shared" si="53"/>
        <v>2.6382407187418877E-3</v>
      </c>
      <c r="I221" s="17" t="e">
        <f t="shared" si="46"/>
        <v>#DIV/0!</v>
      </c>
      <c r="J221" s="18">
        <f t="shared" si="47"/>
        <v>2500</v>
      </c>
      <c r="K221" s="17" t="e">
        <f t="shared" si="48"/>
        <v>#DIV/0!</v>
      </c>
      <c r="L221" s="18">
        <f t="shared" si="49"/>
        <v>2500</v>
      </c>
      <c r="M221" s="17" t="e">
        <f t="shared" si="50"/>
        <v>#DIV/0!</v>
      </c>
      <c r="N221" s="18">
        <f t="shared" si="51"/>
        <v>2500</v>
      </c>
    </row>
    <row r="222" spans="1:14" ht="135" hidden="1" outlineLevel="7" x14ac:dyDescent="0.2">
      <c r="A222" s="4" t="s">
        <v>292</v>
      </c>
      <c r="B222" s="5" t="s">
        <v>293</v>
      </c>
      <c r="C222" s="6"/>
      <c r="D222" s="6">
        <v>0</v>
      </c>
      <c r="E222" s="6">
        <v>0</v>
      </c>
      <c r="F222" s="6">
        <v>2500</v>
      </c>
      <c r="G222" s="17">
        <f t="shared" si="45"/>
        <v>3.9061527316701562E-4</v>
      </c>
      <c r="H222" s="16">
        <f t="shared" si="53"/>
        <v>2.6382407187418877E-3</v>
      </c>
      <c r="I222" s="17" t="e">
        <f t="shared" si="46"/>
        <v>#DIV/0!</v>
      </c>
      <c r="J222" s="18">
        <f t="shared" si="47"/>
        <v>2500</v>
      </c>
      <c r="K222" s="17" t="e">
        <f t="shared" si="48"/>
        <v>#DIV/0!</v>
      </c>
      <c r="L222" s="18">
        <f t="shared" si="49"/>
        <v>2500</v>
      </c>
      <c r="M222" s="17" t="e">
        <f t="shared" si="50"/>
        <v>#DIV/0!</v>
      </c>
      <c r="N222" s="18">
        <f t="shared" si="51"/>
        <v>2500</v>
      </c>
    </row>
    <row r="223" spans="1:14" ht="101.25" hidden="1" outlineLevel="5" collapsed="1" x14ac:dyDescent="0.2">
      <c r="A223" s="9" t="s">
        <v>294</v>
      </c>
      <c r="B223" s="12" t="s">
        <v>291</v>
      </c>
      <c r="C223" s="11"/>
      <c r="D223" s="11">
        <v>1400</v>
      </c>
      <c r="E223" s="11">
        <v>1400</v>
      </c>
      <c r="F223" s="11">
        <v>750</v>
      </c>
      <c r="G223" s="17">
        <f t="shared" si="45"/>
        <v>1.1718458195010469E-4</v>
      </c>
      <c r="H223" s="16">
        <f t="shared" si="53"/>
        <v>7.9147221562256634E-4</v>
      </c>
      <c r="I223" s="17" t="e">
        <f t="shared" si="46"/>
        <v>#DIV/0!</v>
      </c>
      <c r="J223" s="18">
        <f t="shared" si="47"/>
        <v>750</v>
      </c>
      <c r="K223" s="17">
        <f t="shared" si="48"/>
        <v>53.571428571428569</v>
      </c>
      <c r="L223" s="18">
        <f t="shared" si="49"/>
        <v>-650</v>
      </c>
      <c r="M223" s="17">
        <f t="shared" si="50"/>
        <v>53.571428571428569</v>
      </c>
      <c r="N223" s="18">
        <f t="shared" si="51"/>
        <v>-650</v>
      </c>
    </row>
    <row r="224" spans="1:14" ht="101.25" hidden="1" outlineLevel="7" x14ac:dyDescent="0.2">
      <c r="A224" s="4" t="s">
        <v>294</v>
      </c>
      <c r="B224" s="5" t="s">
        <v>291</v>
      </c>
      <c r="C224" s="6"/>
      <c r="D224" s="6">
        <v>1400</v>
      </c>
      <c r="E224" s="6">
        <v>1400</v>
      </c>
      <c r="F224" s="6">
        <v>750</v>
      </c>
      <c r="G224" s="17">
        <f t="shared" si="45"/>
        <v>1.1718458195010469E-4</v>
      </c>
      <c r="H224" s="16">
        <f t="shared" si="53"/>
        <v>7.9147221562256634E-4</v>
      </c>
      <c r="I224" s="17" t="e">
        <f t="shared" si="46"/>
        <v>#DIV/0!</v>
      </c>
      <c r="J224" s="18">
        <f t="shared" si="47"/>
        <v>750</v>
      </c>
      <c r="K224" s="17">
        <f t="shared" si="48"/>
        <v>53.571428571428569</v>
      </c>
      <c r="L224" s="18">
        <f t="shared" si="49"/>
        <v>-650</v>
      </c>
      <c r="M224" s="17">
        <f t="shared" si="50"/>
        <v>53.571428571428569</v>
      </c>
      <c r="N224" s="18">
        <f t="shared" si="51"/>
        <v>-650</v>
      </c>
    </row>
    <row r="225" spans="1:14" ht="146.25" hidden="1" outlineLevel="5" collapsed="1" x14ac:dyDescent="0.2">
      <c r="A225" s="9" t="s">
        <v>295</v>
      </c>
      <c r="B225" s="12" t="s">
        <v>296</v>
      </c>
      <c r="C225" s="11"/>
      <c r="D225" s="11">
        <v>0</v>
      </c>
      <c r="E225" s="11">
        <v>0</v>
      </c>
      <c r="F225" s="11">
        <v>12500</v>
      </c>
      <c r="G225" s="17">
        <f t="shared" si="45"/>
        <v>1.9530763658350784E-3</v>
      </c>
      <c r="H225" s="16">
        <f t="shared" si="53"/>
        <v>1.3191203593709438E-2</v>
      </c>
      <c r="I225" s="17" t="e">
        <f t="shared" si="46"/>
        <v>#DIV/0!</v>
      </c>
      <c r="J225" s="18">
        <f t="shared" si="47"/>
        <v>12500</v>
      </c>
      <c r="K225" s="17" t="e">
        <f t="shared" si="48"/>
        <v>#DIV/0!</v>
      </c>
      <c r="L225" s="18">
        <f t="shared" si="49"/>
        <v>12500</v>
      </c>
      <c r="M225" s="17" t="e">
        <f t="shared" si="50"/>
        <v>#DIV/0!</v>
      </c>
      <c r="N225" s="18">
        <f t="shared" si="51"/>
        <v>12500</v>
      </c>
    </row>
    <row r="226" spans="1:14" ht="146.25" hidden="1" outlineLevel="7" x14ac:dyDescent="0.2">
      <c r="A226" s="4" t="s">
        <v>295</v>
      </c>
      <c r="B226" s="5" t="s">
        <v>296</v>
      </c>
      <c r="C226" s="6"/>
      <c r="D226" s="6">
        <v>0</v>
      </c>
      <c r="E226" s="6">
        <v>0</v>
      </c>
      <c r="F226" s="6">
        <v>12500</v>
      </c>
      <c r="G226" s="17">
        <f t="shared" si="45"/>
        <v>1.9530763658350784E-3</v>
      </c>
      <c r="H226" s="16">
        <f t="shared" si="53"/>
        <v>1.3191203593709438E-2</v>
      </c>
      <c r="I226" s="17" t="e">
        <f t="shared" si="46"/>
        <v>#DIV/0!</v>
      </c>
      <c r="J226" s="18">
        <f t="shared" si="47"/>
        <v>12500</v>
      </c>
      <c r="K226" s="17" t="e">
        <f t="shared" si="48"/>
        <v>#DIV/0!</v>
      </c>
      <c r="L226" s="18">
        <f t="shared" si="49"/>
        <v>12500</v>
      </c>
      <c r="M226" s="17" t="e">
        <f t="shared" si="50"/>
        <v>#DIV/0!</v>
      </c>
      <c r="N226" s="18">
        <f t="shared" si="51"/>
        <v>12500</v>
      </c>
    </row>
    <row r="227" spans="1:14" ht="123.75" hidden="1" outlineLevel="5" collapsed="1" x14ac:dyDescent="0.2">
      <c r="A227" s="9" t="s">
        <v>297</v>
      </c>
      <c r="B227" s="12" t="s">
        <v>298</v>
      </c>
      <c r="C227" s="11"/>
      <c r="D227" s="11">
        <v>0</v>
      </c>
      <c r="E227" s="11">
        <v>0</v>
      </c>
      <c r="F227" s="11">
        <v>750</v>
      </c>
      <c r="G227" s="17">
        <f t="shared" si="45"/>
        <v>1.1718458195010469E-4</v>
      </c>
      <c r="H227" s="16">
        <f t="shared" si="53"/>
        <v>7.9147221562256634E-4</v>
      </c>
      <c r="I227" s="17" t="e">
        <f t="shared" si="46"/>
        <v>#DIV/0!</v>
      </c>
      <c r="J227" s="18">
        <f t="shared" si="47"/>
        <v>750</v>
      </c>
      <c r="K227" s="17" t="e">
        <f t="shared" si="48"/>
        <v>#DIV/0!</v>
      </c>
      <c r="L227" s="18">
        <f t="shared" si="49"/>
        <v>750</v>
      </c>
      <c r="M227" s="17" t="e">
        <f t="shared" si="50"/>
        <v>#DIV/0!</v>
      </c>
      <c r="N227" s="18">
        <f t="shared" si="51"/>
        <v>750</v>
      </c>
    </row>
    <row r="228" spans="1:14" ht="123.75" hidden="1" outlineLevel="7" x14ac:dyDescent="0.2">
      <c r="A228" s="4" t="s">
        <v>297</v>
      </c>
      <c r="B228" s="5" t="s">
        <v>298</v>
      </c>
      <c r="C228" s="6"/>
      <c r="D228" s="6">
        <v>0</v>
      </c>
      <c r="E228" s="6">
        <v>0</v>
      </c>
      <c r="F228" s="6">
        <v>750</v>
      </c>
      <c r="G228" s="17">
        <f t="shared" si="45"/>
        <v>1.1718458195010469E-4</v>
      </c>
      <c r="H228" s="16">
        <f t="shared" si="53"/>
        <v>7.9147221562256634E-4</v>
      </c>
      <c r="I228" s="17" t="e">
        <f t="shared" si="46"/>
        <v>#DIV/0!</v>
      </c>
      <c r="J228" s="18">
        <f t="shared" si="47"/>
        <v>750</v>
      </c>
      <c r="K228" s="17" t="e">
        <f t="shared" si="48"/>
        <v>#DIV/0!</v>
      </c>
      <c r="L228" s="18">
        <f t="shared" si="49"/>
        <v>750</v>
      </c>
      <c r="M228" s="17" t="e">
        <f t="shared" si="50"/>
        <v>#DIV/0!</v>
      </c>
      <c r="N228" s="18">
        <f t="shared" si="51"/>
        <v>750</v>
      </c>
    </row>
    <row r="229" spans="1:14" ht="101.25" hidden="1" outlineLevel="5" collapsed="1" x14ac:dyDescent="0.2">
      <c r="A229" s="9" t="s">
        <v>299</v>
      </c>
      <c r="B229" s="12" t="s">
        <v>291</v>
      </c>
      <c r="C229" s="11"/>
      <c r="D229" s="11">
        <v>100100</v>
      </c>
      <c r="E229" s="11">
        <v>145320.29999999999</v>
      </c>
      <c r="F229" s="11">
        <v>178781.5</v>
      </c>
      <c r="G229" s="17">
        <f t="shared" si="45"/>
        <v>2.7933913783883522E-2</v>
      </c>
      <c r="H229" s="16">
        <f t="shared" si="53"/>
        <v>0.18866745322310111</v>
      </c>
      <c r="I229" s="17" t="e">
        <f t="shared" si="46"/>
        <v>#DIV/0!</v>
      </c>
      <c r="J229" s="18">
        <f t="shared" si="47"/>
        <v>178781.5</v>
      </c>
      <c r="K229" s="17">
        <f t="shared" si="48"/>
        <v>178.60289710289709</v>
      </c>
      <c r="L229" s="18">
        <f t="shared" si="49"/>
        <v>78681.5</v>
      </c>
      <c r="M229" s="17">
        <f t="shared" si="50"/>
        <v>123.0258263986518</v>
      </c>
      <c r="N229" s="18">
        <f t="shared" si="51"/>
        <v>33461.200000000012</v>
      </c>
    </row>
    <row r="230" spans="1:14" ht="101.25" hidden="1" outlineLevel="7" x14ac:dyDescent="0.2">
      <c r="A230" s="4" t="s">
        <v>299</v>
      </c>
      <c r="B230" s="5" t="s">
        <v>291</v>
      </c>
      <c r="C230" s="6"/>
      <c r="D230" s="6">
        <v>100100</v>
      </c>
      <c r="E230" s="6">
        <v>145320.29999999999</v>
      </c>
      <c r="F230" s="6">
        <v>178781.5</v>
      </c>
      <c r="G230" s="17">
        <f t="shared" si="45"/>
        <v>2.7933913783883522E-2</v>
      </c>
      <c r="H230" s="16">
        <f t="shared" si="53"/>
        <v>0.18866745322310111</v>
      </c>
      <c r="I230" s="17" t="e">
        <f t="shared" si="46"/>
        <v>#DIV/0!</v>
      </c>
      <c r="J230" s="18">
        <f t="shared" si="47"/>
        <v>178781.5</v>
      </c>
      <c r="K230" s="17">
        <f t="shared" si="48"/>
        <v>178.60289710289709</v>
      </c>
      <c r="L230" s="18">
        <f t="shared" si="49"/>
        <v>78681.5</v>
      </c>
      <c r="M230" s="17">
        <f t="shared" si="50"/>
        <v>123.0258263986518</v>
      </c>
      <c r="N230" s="18">
        <f t="shared" si="51"/>
        <v>33461.200000000012</v>
      </c>
    </row>
    <row r="231" spans="1:14" ht="135" outlineLevel="2" collapsed="1" x14ac:dyDescent="0.2">
      <c r="A231" s="9" t="s">
        <v>300</v>
      </c>
      <c r="B231" s="12" t="s">
        <v>301</v>
      </c>
      <c r="C231" s="11">
        <f>C232</f>
        <v>23250</v>
      </c>
      <c r="D231" s="11">
        <f t="shared" ref="D231:F231" si="57">D232</f>
        <v>40800</v>
      </c>
      <c r="E231" s="11">
        <f t="shared" si="57"/>
        <v>40800</v>
      </c>
      <c r="F231" s="11">
        <f t="shared" si="57"/>
        <v>0</v>
      </c>
      <c r="G231" s="17">
        <f t="shared" si="45"/>
        <v>0</v>
      </c>
      <c r="H231" s="16">
        <f t="shared" si="53"/>
        <v>0</v>
      </c>
      <c r="I231" s="17">
        <f t="shared" si="46"/>
        <v>0</v>
      </c>
      <c r="J231" s="18">
        <f t="shared" si="47"/>
        <v>-23250</v>
      </c>
      <c r="K231" s="17">
        <f t="shared" si="48"/>
        <v>0</v>
      </c>
      <c r="L231" s="18">
        <f t="shared" si="49"/>
        <v>-40800</v>
      </c>
      <c r="M231" s="17">
        <f t="shared" si="50"/>
        <v>0</v>
      </c>
      <c r="N231" s="18">
        <f t="shared" si="51"/>
        <v>-40800</v>
      </c>
    </row>
    <row r="232" spans="1:14" ht="157.5" hidden="1" outlineLevel="3" collapsed="1" x14ac:dyDescent="0.2">
      <c r="A232" s="9" t="s">
        <v>302</v>
      </c>
      <c r="B232" s="12" t="s">
        <v>303</v>
      </c>
      <c r="C232" s="11">
        <v>23250</v>
      </c>
      <c r="D232" s="11">
        <v>40800</v>
      </c>
      <c r="E232" s="11">
        <v>40800</v>
      </c>
      <c r="F232" s="11">
        <v>0</v>
      </c>
      <c r="G232" s="17">
        <f t="shared" si="45"/>
        <v>0</v>
      </c>
      <c r="H232" s="16">
        <f t="shared" si="53"/>
        <v>0</v>
      </c>
      <c r="I232" s="17">
        <f t="shared" si="46"/>
        <v>0</v>
      </c>
      <c r="J232" s="18">
        <f t="shared" si="47"/>
        <v>-23250</v>
      </c>
      <c r="K232" s="17">
        <f t="shared" si="48"/>
        <v>0</v>
      </c>
      <c r="L232" s="18">
        <f t="shared" si="49"/>
        <v>-40800</v>
      </c>
      <c r="M232" s="17">
        <f t="shared" si="50"/>
        <v>0</v>
      </c>
      <c r="N232" s="18">
        <f t="shared" si="51"/>
        <v>-40800</v>
      </c>
    </row>
    <row r="233" spans="1:14" ht="157.5" hidden="1" outlineLevel="4" collapsed="1" x14ac:dyDescent="0.2">
      <c r="A233" s="9" t="s">
        <v>304</v>
      </c>
      <c r="B233" s="12" t="s">
        <v>303</v>
      </c>
      <c r="C233" s="11"/>
      <c r="D233" s="11">
        <v>40800</v>
      </c>
      <c r="E233" s="11">
        <v>40800</v>
      </c>
      <c r="F233" s="11">
        <v>0</v>
      </c>
      <c r="G233" s="17">
        <f t="shared" si="45"/>
        <v>0</v>
      </c>
      <c r="H233" s="16">
        <f t="shared" si="53"/>
        <v>0</v>
      </c>
      <c r="I233" s="17" t="e">
        <f t="shared" si="46"/>
        <v>#DIV/0!</v>
      </c>
      <c r="J233" s="18">
        <f t="shared" si="47"/>
        <v>0</v>
      </c>
      <c r="K233" s="17">
        <f t="shared" si="48"/>
        <v>0</v>
      </c>
      <c r="L233" s="18">
        <f t="shared" si="49"/>
        <v>-40800</v>
      </c>
      <c r="M233" s="17">
        <f t="shared" si="50"/>
        <v>0</v>
      </c>
      <c r="N233" s="18">
        <f t="shared" si="51"/>
        <v>-40800</v>
      </c>
    </row>
    <row r="234" spans="1:14" ht="157.5" hidden="1" outlineLevel="7" x14ac:dyDescent="0.2">
      <c r="A234" s="4" t="s">
        <v>304</v>
      </c>
      <c r="B234" s="5" t="s">
        <v>303</v>
      </c>
      <c r="C234" s="6"/>
      <c r="D234" s="6">
        <v>40800</v>
      </c>
      <c r="E234" s="6">
        <v>40800</v>
      </c>
      <c r="F234" s="6">
        <v>0</v>
      </c>
      <c r="G234" s="17">
        <f t="shared" si="45"/>
        <v>0</v>
      </c>
      <c r="H234" s="16">
        <f t="shared" si="53"/>
        <v>0</v>
      </c>
      <c r="I234" s="17" t="e">
        <f t="shared" si="46"/>
        <v>#DIV/0!</v>
      </c>
      <c r="J234" s="18">
        <f t="shared" si="47"/>
        <v>0</v>
      </c>
      <c r="K234" s="17">
        <f t="shared" si="48"/>
        <v>0</v>
      </c>
      <c r="L234" s="18">
        <f t="shared" si="49"/>
        <v>-40800</v>
      </c>
      <c r="M234" s="17">
        <f t="shared" si="50"/>
        <v>0</v>
      </c>
      <c r="N234" s="18">
        <f t="shared" si="51"/>
        <v>-40800</v>
      </c>
    </row>
    <row r="235" spans="1:14" ht="123.75" outlineLevel="2" collapsed="1" x14ac:dyDescent="0.2">
      <c r="A235" s="9" t="s">
        <v>305</v>
      </c>
      <c r="B235" s="12" t="s">
        <v>306</v>
      </c>
      <c r="C235" s="11">
        <f>C236+C239</f>
        <v>270013.34999999998</v>
      </c>
      <c r="D235" s="11">
        <f t="shared" ref="D235:F235" si="58">D236+D239</f>
        <v>0</v>
      </c>
      <c r="E235" s="11">
        <f t="shared" si="58"/>
        <v>37513.839999999997</v>
      </c>
      <c r="F235" s="11">
        <f t="shared" si="58"/>
        <v>107768.7</v>
      </c>
      <c r="G235" s="17">
        <f t="shared" si="45"/>
        <v>1.6838440075741663E-2</v>
      </c>
      <c r="H235" s="16">
        <f t="shared" si="53"/>
        <v>0.11372790901835156</v>
      </c>
      <c r="I235" s="17">
        <f t="shared" si="46"/>
        <v>39.91235988887216</v>
      </c>
      <c r="J235" s="18">
        <f t="shared" si="47"/>
        <v>-162244.64999999997</v>
      </c>
      <c r="K235" s="17">
        <v>0</v>
      </c>
      <c r="L235" s="18">
        <f t="shared" si="49"/>
        <v>107768.7</v>
      </c>
      <c r="M235" s="17">
        <f t="shared" si="50"/>
        <v>287.27717557040285</v>
      </c>
      <c r="N235" s="18">
        <f t="shared" si="51"/>
        <v>70254.86</v>
      </c>
    </row>
    <row r="236" spans="1:14" ht="67.5" hidden="1" outlineLevel="3" collapsed="1" x14ac:dyDescent="0.2">
      <c r="A236" s="9" t="s">
        <v>307</v>
      </c>
      <c r="B236" s="10" t="s">
        <v>308</v>
      </c>
      <c r="C236" s="11">
        <v>42401.89</v>
      </c>
      <c r="D236" s="11">
        <v>0</v>
      </c>
      <c r="E236" s="11">
        <v>7145.61</v>
      </c>
      <c r="F236" s="11">
        <v>77400.47</v>
      </c>
      <c r="G236" s="17">
        <f t="shared" si="45"/>
        <v>1.2093522292922159E-2</v>
      </c>
      <c r="H236" s="16">
        <f t="shared" si="53"/>
        <v>8.168042864150396E-2</v>
      </c>
      <c r="I236" s="17">
        <f t="shared" si="46"/>
        <v>182.54014148897608</v>
      </c>
      <c r="J236" s="18">
        <f t="shared" si="47"/>
        <v>34998.58</v>
      </c>
      <c r="K236" s="17">
        <v>0</v>
      </c>
      <c r="L236" s="18">
        <f t="shared" si="49"/>
        <v>77400.47</v>
      </c>
      <c r="M236" s="17">
        <f t="shared" si="50"/>
        <v>1083.1891189135708</v>
      </c>
      <c r="N236" s="18">
        <f t="shared" si="51"/>
        <v>70254.86</v>
      </c>
    </row>
    <row r="237" spans="1:14" ht="90" hidden="1" outlineLevel="4" collapsed="1" x14ac:dyDescent="0.2">
      <c r="A237" s="9" t="s">
        <v>309</v>
      </c>
      <c r="B237" s="10" t="s">
        <v>310</v>
      </c>
      <c r="C237" s="11"/>
      <c r="D237" s="11">
        <v>0</v>
      </c>
      <c r="E237" s="11">
        <v>7145.61</v>
      </c>
      <c r="F237" s="11">
        <v>77400.47</v>
      </c>
      <c r="G237" s="17">
        <f t="shared" si="45"/>
        <v>1.2093522292922159E-2</v>
      </c>
      <c r="H237" s="16">
        <f t="shared" si="53"/>
        <v>8.168042864150396E-2</v>
      </c>
      <c r="I237" s="17" t="e">
        <f t="shared" si="46"/>
        <v>#DIV/0!</v>
      </c>
      <c r="J237" s="18">
        <f t="shared" si="47"/>
        <v>77400.47</v>
      </c>
      <c r="K237" s="17" t="e">
        <f t="shared" si="48"/>
        <v>#DIV/0!</v>
      </c>
      <c r="L237" s="18">
        <f t="shared" si="49"/>
        <v>77400.47</v>
      </c>
      <c r="M237" s="17">
        <f t="shared" si="50"/>
        <v>1083.1891189135708</v>
      </c>
      <c r="N237" s="18">
        <f t="shared" si="51"/>
        <v>70254.86</v>
      </c>
    </row>
    <row r="238" spans="1:14" ht="90" hidden="1" outlineLevel="7" x14ac:dyDescent="0.2">
      <c r="A238" s="4" t="s">
        <v>309</v>
      </c>
      <c r="B238" s="7" t="s">
        <v>310</v>
      </c>
      <c r="C238" s="6"/>
      <c r="D238" s="6">
        <v>0</v>
      </c>
      <c r="E238" s="6">
        <v>7145.61</v>
      </c>
      <c r="F238" s="6">
        <v>77400.47</v>
      </c>
      <c r="G238" s="17">
        <f t="shared" si="45"/>
        <v>1.2093522292922159E-2</v>
      </c>
      <c r="H238" s="16">
        <f t="shared" si="53"/>
        <v>8.168042864150396E-2</v>
      </c>
      <c r="I238" s="17" t="e">
        <f t="shared" si="46"/>
        <v>#DIV/0!</v>
      </c>
      <c r="J238" s="18">
        <f t="shared" si="47"/>
        <v>77400.47</v>
      </c>
      <c r="K238" s="17" t="e">
        <f t="shared" si="48"/>
        <v>#DIV/0!</v>
      </c>
      <c r="L238" s="18">
        <f t="shared" si="49"/>
        <v>77400.47</v>
      </c>
      <c r="M238" s="17">
        <f t="shared" si="50"/>
        <v>1083.1891189135708</v>
      </c>
      <c r="N238" s="18">
        <f t="shared" si="51"/>
        <v>70254.86</v>
      </c>
    </row>
    <row r="239" spans="1:14" ht="101.25" hidden="1" outlineLevel="3" collapsed="1" x14ac:dyDescent="0.2">
      <c r="A239" s="9" t="s">
        <v>311</v>
      </c>
      <c r="B239" s="12" t="s">
        <v>312</v>
      </c>
      <c r="C239" s="11">
        <v>227611.46</v>
      </c>
      <c r="D239" s="11">
        <v>0</v>
      </c>
      <c r="E239" s="11">
        <v>30368.23</v>
      </c>
      <c r="F239" s="11">
        <v>30368.23</v>
      </c>
      <c r="G239" s="17">
        <f t="shared" si="45"/>
        <v>4.7449177828195041E-3</v>
      </c>
      <c r="H239" s="16">
        <f t="shared" si="53"/>
        <v>3.2047480376847584E-2</v>
      </c>
      <c r="I239" s="17">
        <f t="shared" si="46"/>
        <v>13.342135760651066</v>
      </c>
      <c r="J239" s="18">
        <f t="shared" si="47"/>
        <v>-197243.22999999998</v>
      </c>
      <c r="K239" s="17">
        <v>0</v>
      </c>
      <c r="L239" s="18">
        <f t="shared" si="49"/>
        <v>30368.23</v>
      </c>
      <c r="M239" s="17">
        <f t="shared" si="50"/>
        <v>100</v>
      </c>
      <c r="N239" s="18">
        <f t="shared" si="51"/>
        <v>0</v>
      </c>
    </row>
    <row r="240" spans="1:14" ht="78.75" hidden="1" outlineLevel="4" collapsed="1" x14ac:dyDescent="0.2">
      <c r="A240" s="9" t="s">
        <v>313</v>
      </c>
      <c r="B240" s="10" t="s">
        <v>314</v>
      </c>
      <c r="C240" s="11"/>
      <c r="D240" s="11">
        <v>0</v>
      </c>
      <c r="E240" s="11">
        <v>30368.23</v>
      </c>
      <c r="F240" s="11">
        <v>30368.23</v>
      </c>
      <c r="G240" s="17">
        <f t="shared" si="45"/>
        <v>4.7449177828195041E-3</v>
      </c>
      <c r="H240" s="16">
        <f t="shared" si="53"/>
        <v>3.2047480376847584E-2</v>
      </c>
      <c r="I240" s="17" t="e">
        <f t="shared" si="46"/>
        <v>#DIV/0!</v>
      </c>
      <c r="J240" s="18">
        <f t="shared" si="47"/>
        <v>30368.23</v>
      </c>
      <c r="K240" s="17" t="e">
        <f t="shared" si="48"/>
        <v>#DIV/0!</v>
      </c>
      <c r="L240" s="18">
        <f t="shared" si="49"/>
        <v>30368.23</v>
      </c>
      <c r="M240" s="17">
        <f t="shared" si="50"/>
        <v>100</v>
      </c>
      <c r="N240" s="18">
        <f t="shared" si="51"/>
        <v>0</v>
      </c>
    </row>
    <row r="241" spans="1:14" ht="78.75" hidden="1" outlineLevel="7" x14ac:dyDescent="0.2">
      <c r="A241" s="4" t="s">
        <v>313</v>
      </c>
      <c r="B241" s="7" t="s">
        <v>314</v>
      </c>
      <c r="C241" s="6"/>
      <c r="D241" s="6">
        <v>0</v>
      </c>
      <c r="E241" s="6">
        <v>30368.23</v>
      </c>
      <c r="F241" s="6">
        <v>30368.23</v>
      </c>
      <c r="G241" s="17">
        <f t="shared" si="45"/>
        <v>4.7449177828195041E-3</v>
      </c>
      <c r="H241" s="16">
        <f t="shared" si="53"/>
        <v>3.2047480376847584E-2</v>
      </c>
      <c r="I241" s="17" t="e">
        <f t="shared" si="46"/>
        <v>#DIV/0!</v>
      </c>
      <c r="J241" s="18">
        <f t="shared" si="47"/>
        <v>30368.23</v>
      </c>
      <c r="K241" s="17" t="e">
        <f t="shared" si="48"/>
        <v>#DIV/0!</v>
      </c>
      <c r="L241" s="18">
        <f t="shared" si="49"/>
        <v>30368.23</v>
      </c>
      <c r="M241" s="17">
        <f t="shared" si="50"/>
        <v>100</v>
      </c>
      <c r="N241" s="18">
        <f t="shared" si="51"/>
        <v>0</v>
      </c>
    </row>
    <row r="242" spans="1:14" ht="22.5" outlineLevel="2" collapsed="1" x14ac:dyDescent="0.2">
      <c r="A242" s="9" t="s">
        <v>315</v>
      </c>
      <c r="B242" s="10" t="s">
        <v>316</v>
      </c>
      <c r="C242" s="11">
        <f>C243+C248</f>
        <v>138624.66999999998</v>
      </c>
      <c r="D242" s="11">
        <f t="shared" ref="D242:F242" si="59">D243+D248</f>
        <v>0</v>
      </c>
      <c r="E242" s="11">
        <f t="shared" si="59"/>
        <v>122263.34</v>
      </c>
      <c r="F242" s="11">
        <f t="shared" si="59"/>
        <v>122263.34</v>
      </c>
      <c r="G242" s="17">
        <f t="shared" si="45"/>
        <v>1.9103171180964686E-2</v>
      </c>
      <c r="H242" s="16">
        <f t="shared" si="53"/>
        <v>0.12902404879895352</v>
      </c>
      <c r="I242" s="17">
        <f t="shared" si="46"/>
        <v>88.197389396851236</v>
      </c>
      <c r="J242" s="18">
        <f t="shared" si="47"/>
        <v>-16361.329999999987</v>
      </c>
      <c r="K242" s="17">
        <v>0</v>
      </c>
      <c r="L242" s="18">
        <f t="shared" si="49"/>
        <v>122263.34</v>
      </c>
      <c r="M242" s="17">
        <f t="shared" si="50"/>
        <v>100</v>
      </c>
      <c r="N242" s="18">
        <f t="shared" si="51"/>
        <v>0</v>
      </c>
    </row>
    <row r="243" spans="1:14" ht="101.25" hidden="1" outlineLevel="3" x14ac:dyDescent="0.2">
      <c r="A243" s="9" t="s">
        <v>317</v>
      </c>
      <c r="B243" s="12" t="s">
        <v>318</v>
      </c>
      <c r="C243" s="11">
        <f>C244+C246</f>
        <v>132813.34</v>
      </c>
      <c r="D243" s="11">
        <f t="shared" ref="D243:F243" si="60">D244+D246</f>
        <v>0</v>
      </c>
      <c r="E243" s="11">
        <f t="shared" si="60"/>
        <v>102800.69</v>
      </c>
      <c r="F243" s="11">
        <f t="shared" si="60"/>
        <v>102800.69</v>
      </c>
      <c r="G243" s="17">
        <f t="shared" si="45"/>
        <v>1.6062207842443079E-2</v>
      </c>
      <c r="H243" s="16">
        <f t="shared" si="53"/>
        <v>0.1084851865091048</v>
      </c>
      <c r="I243" s="17">
        <f t="shared" si="46"/>
        <v>77.40238292328165</v>
      </c>
      <c r="J243" s="18">
        <f t="shared" si="47"/>
        <v>-30012.649999999994</v>
      </c>
      <c r="K243" s="17">
        <v>0</v>
      </c>
      <c r="L243" s="18">
        <f t="shared" si="49"/>
        <v>102800.69</v>
      </c>
      <c r="M243" s="17">
        <f t="shared" si="50"/>
        <v>100</v>
      </c>
      <c r="N243" s="18">
        <f t="shared" si="51"/>
        <v>0</v>
      </c>
    </row>
    <row r="244" spans="1:14" ht="56.25" hidden="1" outlineLevel="4" collapsed="1" x14ac:dyDescent="0.2">
      <c r="A244" s="9" t="s">
        <v>319</v>
      </c>
      <c r="B244" s="10" t="s">
        <v>320</v>
      </c>
      <c r="C244" s="11">
        <v>132813.34</v>
      </c>
      <c r="D244" s="11">
        <v>0</v>
      </c>
      <c r="E244" s="11">
        <v>49917.69</v>
      </c>
      <c r="F244" s="11">
        <v>49917.69</v>
      </c>
      <c r="G244" s="17">
        <f t="shared" si="45"/>
        <v>7.7994448460865628E-3</v>
      </c>
      <c r="H244" s="16">
        <f t="shared" si="53"/>
        <v>5.2677952937413897E-2</v>
      </c>
      <c r="I244" s="17">
        <f t="shared" si="46"/>
        <v>37.584846522194233</v>
      </c>
      <c r="J244" s="18">
        <f t="shared" si="47"/>
        <v>-82895.649999999994</v>
      </c>
      <c r="K244" s="17">
        <v>0</v>
      </c>
      <c r="L244" s="18">
        <f t="shared" si="49"/>
        <v>49917.69</v>
      </c>
      <c r="M244" s="17">
        <f t="shared" si="50"/>
        <v>100</v>
      </c>
      <c r="N244" s="18">
        <f t="shared" si="51"/>
        <v>0</v>
      </c>
    </row>
    <row r="245" spans="1:14" ht="56.25" hidden="1" outlineLevel="7" x14ac:dyDescent="0.2">
      <c r="A245" s="4" t="s">
        <v>319</v>
      </c>
      <c r="B245" s="7" t="s">
        <v>320</v>
      </c>
      <c r="C245" s="6"/>
      <c r="D245" s="6">
        <v>0</v>
      </c>
      <c r="E245" s="6">
        <v>49917.69</v>
      </c>
      <c r="F245" s="6">
        <v>49917.69</v>
      </c>
      <c r="G245" s="17">
        <f t="shared" si="45"/>
        <v>7.7994448460865628E-3</v>
      </c>
      <c r="H245" s="16">
        <f t="shared" si="53"/>
        <v>5.2677952937413897E-2</v>
      </c>
      <c r="I245" s="17" t="e">
        <f t="shared" si="46"/>
        <v>#DIV/0!</v>
      </c>
      <c r="J245" s="18">
        <f t="shared" si="47"/>
        <v>49917.69</v>
      </c>
      <c r="K245" s="17" t="e">
        <f t="shared" si="48"/>
        <v>#DIV/0!</v>
      </c>
      <c r="L245" s="18">
        <f t="shared" si="49"/>
        <v>49917.69</v>
      </c>
      <c r="M245" s="17">
        <f t="shared" si="50"/>
        <v>100</v>
      </c>
      <c r="N245" s="18">
        <f t="shared" si="51"/>
        <v>0</v>
      </c>
    </row>
    <row r="246" spans="1:14" ht="78.75" hidden="1" outlineLevel="4" collapsed="1" x14ac:dyDescent="0.2">
      <c r="A246" s="9" t="s">
        <v>321</v>
      </c>
      <c r="B246" s="10" t="s">
        <v>322</v>
      </c>
      <c r="C246" s="11">
        <v>0</v>
      </c>
      <c r="D246" s="11">
        <v>0</v>
      </c>
      <c r="E246" s="11">
        <v>52883</v>
      </c>
      <c r="F246" s="11">
        <v>52883</v>
      </c>
      <c r="G246" s="17">
        <f t="shared" si="45"/>
        <v>8.2627629963565145E-3</v>
      </c>
      <c r="H246" s="16">
        <f t="shared" si="53"/>
        <v>5.5807233571690901E-2</v>
      </c>
      <c r="I246" s="17">
        <v>0</v>
      </c>
      <c r="J246" s="18">
        <f t="shared" si="47"/>
        <v>52883</v>
      </c>
      <c r="K246" s="17">
        <v>0</v>
      </c>
      <c r="L246" s="18">
        <f t="shared" si="49"/>
        <v>52883</v>
      </c>
      <c r="M246" s="17">
        <f t="shared" si="50"/>
        <v>100</v>
      </c>
      <c r="N246" s="18">
        <f t="shared" si="51"/>
        <v>0</v>
      </c>
    </row>
    <row r="247" spans="1:14" ht="78.75" hidden="1" outlineLevel="7" x14ac:dyDescent="0.2">
      <c r="A247" s="4" t="s">
        <v>321</v>
      </c>
      <c r="B247" s="7" t="s">
        <v>322</v>
      </c>
      <c r="C247" s="6"/>
      <c r="D247" s="6">
        <v>0</v>
      </c>
      <c r="E247" s="6">
        <v>52883</v>
      </c>
      <c r="F247" s="6">
        <v>52883</v>
      </c>
      <c r="G247" s="17">
        <f t="shared" si="45"/>
        <v>8.2627629963565145E-3</v>
      </c>
      <c r="H247" s="16">
        <f t="shared" si="53"/>
        <v>5.5807233571690901E-2</v>
      </c>
      <c r="I247" s="17" t="e">
        <f t="shared" si="46"/>
        <v>#DIV/0!</v>
      </c>
      <c r="J247" s="18">
        <f t="shared" si="47"/>
        <v>52883</v>
      </c>
      <c r="K247" s="17" t="e">
        <f t="shared" si="48"/>
        <v>#DIV/0!</v>
      </c>
      <c r="L247" s="18">
        <f t="shared" si="49"/>
        <v>52883</v>
      </c>
      <c r="M247" s="17">
        <f t="shared" si="50"/>
        <v>100</v>
      </c>
      <c r="N247" s="18">
        <f t="shared" si="51"/>
        <v>0</v>
      </c>
    </row>
    <row r="248" spans="1:14" ht="90" hidden="1" outlineLevel="3" x14ac:dyDescent="0.2">
      <c r="A248" s="9" t="s">
        <v>323</v>
      </c>
      <c r="B248" s="10" t="s">
        <v>324</v>
      </c>
      <c r="C248" s="11">
        <f>C249+C252</f>
        <v>5811.33</v>
      </c>
      <c r="D248" s="11">
        <f t="shared" ref="D248:F248" si="61">D249+D252</f>
        <v>0</v>
      </c>
      <c r="E248" s="11">
        <f t="shared" si="61"/>
        <v>19462.650000000001</v>
      </c>
      <c r="F248" s="11">
        <f t="shared" si="61"/>
        <v>19462.650000000001</v>
      </c>
      <c r="G248" s="17">
        <f t="shared" si="45"/>
        <v>3.0409633385216073E-3</v>
      </c>
      <c r="H248" s="16">
        <f t="shared" si="53"/>
        <v>2.0538862289848723E-2</v>
      </c>
      <c r="I248" s="17">
        <f t="shared" si="46"/>
        <v>334.90870420368492</v>
      </c>
      <c r="J248" s="18">
        <f t="shared" si="47"/>
        <v>13651.320000000002</v>
      </c>
      <c r="K248" s="17">
        <v>0</v>
      </c>
      <c r="L248" s="18">
        <f t="shared" si="49"/>
        <v>19462.650000000001</v>
      </c>
      <c r="M248" s="17">
        <f t="shared" si="50"/>
        <v>100</v>
      </c>
      <c r="N248" s="18">
        <f t="shared" si="51"/>
        <v>0</v>
      </c>
    </row>
    <row r="249" spans="1:14" ht="72" hidden="1" customHeight="1" outlineLevel="4" collapsed="1" x14ac:dyDescent="0.2">
      <c r="A249" s="9" t="s">
        <v>325</v>
      </c>
      <c r="B249" s="10" t="s">
        <v>326</v>
      </c>
      <c r="C249" s="11">
        <v>5661.33</v>
      </c>
      <c r="D249" s="11">
        <v>0</v>
      </c>
      <c r="E249" s="11">
        <v>19462.650000000001</v>
      </c>
      <c r="F249" s="11">
        <v>19462.650000000001</v>
      </c>
      <c r="G249" s="17">
        <f t="shared" si="45"/>
        <v>3.0409633385216073E-3</v>
      </c>
      <c r="H249" s="16">
        <f t="shared" si="53"/>
        <v>2.0538862289848723E-2</v>
      </c>
      <c r="I249" s="17">
        <f t="shared" si="46"/>
        <v>343.78229144035066</v>
      </c>
      <c r="J249" s="18">
        <f t="shared" si="47"/>
        <v>13801.320000000002</v>
      </c>
      <c r="K249" s="17">
        <v>0</v>
      </c>
      <c r="L249" s="18">
        <f t="shared" si="49"/>
        <v>19462.650000000001</v>
      </c>
      <c r="M249" s="17">
        <f t="shared" si="50"/>
        <v>100</v>
      </c>
      <c r="N249" s="18">
        <f t="shared" si="51"/>
        <v>0</v>
      </c>
    </row>
    <row r="250" spans="1:14" ht="168.75" hidden="1" outlineLevel="5" collapsed="1" x14ac:dyDescent="0.2">
      <c r="A250" s="9" t="s">
        <v>327</v>
      </c>
      <c r="B250" s="12" t="s">
        <v>328</v>
      </c>
      <c r="C250" s="11"/>
      <c r="D250" s="11">
        <v>0</v>
      </c>
      <c r="E250" s="11">
        <v>19462.650000000001</v>
      </c>
      <c r="F250" s="11">
        <v>19462.650000000001</v>
      </c>
      <c r="G250" s="17">
        <f t="shared" si="45"/>
        <v>3.0409633385216073E-3</v>
      </c>
      <c r="H250" s="16">
        <f t="shared" si="53"/>
        <v>2.0538862289848723E-2</v>
      </c>
      <c r="I250" s="17" t="e">
        <f t="shared" si="46"/>
        <v>#DIV/0!</v>
      </c>
      <c r="J250" s="18">
        <f t="shared" si="47"/>
        <v>19462.650000000001</v>
      </c>
      <c r="K250" s="17" t="e">
        <f t="shared" si="48"/>
        <v>#DIV/0!</v>
      </c>
      <c r="L250" s="18">
        <f t="shared" si="49"/>
        <v>19462.650000000001</v>
      </c>
      <c r="M250" s="17">
        <f t="shared" si="50"/>
        <v>100</v>
      </c>
      <c r="N250" s="18">
        <f t="shared" si="51"/>
        <v>0</v>
      </c>
    </row>
    <row r="251" spans="1:14" ht="168.75" hidden="1" outlineLevel="7" x14ac:dyDescent="0.2">
      <c r="A251" s="4" t="s">
        <v>327</v>
      </c>
      <c r="B251" s="5" t="s">
        <v>328</v>
      </c>
      <c r="C251" s="6"/>
      <c r="D251" s="6">
        <v>0</v>
      </c>
      <c r="E251" s="6">
        <v>19462.650000000001</v>
      </c>
      <c r="F251" s="6">
        <v>19462.650000000001</v>
      </c>
      <c r="G251" s="17">
        <f t="shared" si="45"/>
        <v>3.0409633385216073E-3</v>
      </c>
      <c r="H251" s="16">
        <f t="shared" si="53"/>
        <v>2.0538862289848723E-2</v>
      </c>
      <c r="I251" s="17" t="e">
        <f t="shared" si="46"/>
        <v>#DIV/0!</v>
      </c>
      <c r="J251" s="18">
        <f t="shared" si="47"/>
        <v>19462.650000000001</v>
      </c>
      <c r="K251" s="17" t="e">
        <f t="shared" si="48"/>
        <v>#DIV/0!</v>
      </c>
      <c r="L251" s="18">
        <f t="shared" si="49"/>
        <v>19462.650000000001</v>
      </c>
      <c r="M251" s="17">
        <f t="shared" si="50"/>
        <v>100</v>
      </c>
      <c r="N251" s="18">
        <f t="shared" si="51"/>
        <v>0</v>
      </c>
    </row>
    <row r="252" spans="1:14" ht="80.25" hidden="1" customHeight="1" outlineLevel="7" x14ac:dyDescent="0.2">
      <c r="A252" s="9" t="s">
        <v>477</v>
      </c>
      <c r="B252" s="13" t="s">
        <v>478</v>
      </c>
      <c r="C252" s="14">
        <v>150</v>
      </c>
      <c r="D252" s="14">
        <v>0</v>
      </c>
      <c r="E252" s="14">
        <v>0</v>
      </c>
      <c r="F252" s="14">
        <v>0</v>
      </c>
      <c r="G252" s="17">
        <f t="shared" si="45"/>
        <v>0</v>
      </c>
      <c r="H252" s="16">
        <f t="shared" si="53"/>
        <v>0</v>
      </c>
      <c r="I252" s="17">
        <f t="shared" si="46"/>
        <v>0</v>
      </c>
      <c r="J252" s="18">
        <f t="shared" si="47"/>
        <v>-150</v>
      </c>
      <c r="K252" s="17">
        <v>0</v>
      </c>
      <c r="L252" s="18">
        <f t="shared" si="49"/>
        <v>0</v>
      </c>
      <c r="M252" s="17">
        <v>0</v>
      </c>
      <c r="N252" s="18">
        <f t="shared" si="51"/>
        <v>0</v>
      </c>
    </row>
    <row r="253" spans="1:14" ht="22.5" outlineLevel="2" collapsed="1" x14ac:dyDescent="0.2">
      <c r="A253" s="9" t="s">
        <v>329</v>
      </c>
      <c r="B253" s="10" t="s">
        <v>330</v>
      </c>
      <c r="C253" s="11">
        <f>C254</f>
        <v>661732.11</v>
      </c>
      <c r="D253" s="11">
        <f t="shared" ref="D253:F253" si="62">D254</f>
        <v>0</v>
      </c>
      <c r="E253" s="11">
        <f t="shared" si="62"/>
        <v>976300</v>
      </c>
      <c r="F253" s="11">
        <f t="shared" si="62"/>
        <v>1069783.8700000001</v>
      </c>
      <c r="G253" s="17">
        <f t="shared" si="45"/>
        <v>0.16714956744388687</v>
      </c>
      <c r="H253" s="16">
        <f t="shared" si="53"/>
        <v>1.1289389464349113</v>
      </c>
      <c r="I253" s="17">
        <f t="shared" si="46"/>
        <v>161.66419217589427</v>
      </c>
      <c r="J253" s="18">
        <f t="shared" si="47"/>
        <v>408051.76000000013</v>
      </c>
      <c r="K253" s="17">
        <v>0</v>
      </c>
      <c r="L253" s="18">
        <f t="shared" si="49"/>
        <v>1069783.8700000001</v>
      </c>
      <c r="M253" s="17">
        <f t="shared" si="50"/>
        <v>109.57532213458978</v>
      </c>
      <c r="N253" s="18">
        <f t="shared" si="51"/>
        <v>93483.870000000112</v>
      </c>
    </row>
    <row r="254" spans="1:14" ht="182.25" hidden="1" customHeight="1" outlineLevel="3" collapsed="1" x14ac:dyDescent="0.2">
      <c r="A254" s="9" t="s">
        <v>331</v>
      </c>
      <c r="B254" s="12" t="s">
        <v>332</v>
      </c>
      <c r="C254" s="11">
        <v>661732.11</v>
      </c>
      <c r="D254" s="11">
        <v>0</v>
      </c>
      <c r="E254" s="11">
        <v>976300</v>
      </c>
      <c r="F254" s="11">
        <v>1069783.8700000001</v>
      </c>
      <c r="G254" s="17">
        <f t="shared" si="45"/>
        <v>0.16714956744388687</v>
      </c>
      <c r="H254" s="16">
        <f t="shared" si="53"/>
        <v>1.1289389464349113</v>
      </c>
      <c r="I254" s="17">
        <f t="shared" si="46"/>
        <v>161.66419217589427</v>
      </c>
      <c r="J254" s="18">
        <f t="shared" si="47"/>
        <v>408051.76000000013</v>
      </c>
      <c r="K254" s="17">
        <v>0</v>
      </c>
      <c r="L254" s="18">
        <f t="shared" si="49"/>
        <v>1069783.8700000001</v>
      </c>
      <c r="M254" s="17">
        <f t="shared" si="50"/>
        <v>109.57532213458978</v>
      </c>
      <c r="N254" s="18">
        <f t="shared" si="51"/>
        <v>93483.870000000112</v>
      </c>
    </row>
    <row r="255" spans="1:14" ht="191.25" hidden="1" outlineLevel="7" x14ac:dyDescent="0.2">
      <c r="A255" s="4" t="s">
        <v>331</v>
      </c>
      <c r="B255" s="5" t="s">
        <v>332</v>
      </c>
      <c r="C255" s="6"/>
      <c r="D255" s="6">
        <v>0</v>
      </c>
      <c r="E255" s="6">
        <v>976300</v>
      </c>
      <c r="F255" s="6">
        <v>1069783.8700000001</v>
      </c>
      <c r="G255" s="17">
        <f t="shared" si="45"/>
        <v>0.16714956744388687</v>
      </c>
      <c r="H255" s="16">
        <f t="shared" si="53"/>
        <v>1.1289389464349113</v>
      </c>
      <c r="I255" s="17" t="e">
        <f t="shared" si="46"/>
        <v>#DIV/0!</v>
      </c>
      <c r="J255" s="18">
        <f t="shared" si="47"/>
        <v>1069783.8700000001</v>
      </c>
      <c r="K255" s="17" t="e">
        <f t="shared" si="48"/>
        <v>#DIV/0!</v>
      </c>
      <c r="L255" s="18">
        <f t="shared" si="49"/>
        <v>1069783.8700000001</v>
      </c>
      <c r="M255" s="17">
        <f t="shared" si="50"/>
        <v>109.57532213458978</v>
      </c>
      <c r="N255" s="18">
        <f t="shared" si="51"/>
        <v>93483.870000000112</v>
      </c>
    </row>
    <row r="256" spans="1:14" ht="22.5" outlineLevel="1" x14ac:dyDescent="0.2">
      <c r="A256" s="9" t="s">
        <v>333</v>
      </c>
      <c r="B256" s="10" t="s">
        <v>334</v>
      </c>
      <c r="C256" s="11">
        <f>C257+C260+C263</f>
        <v>1152222.3599999999</v>
      </c>
      <c r="D256" s="11">
        <f t="shared" ref="D256:F256" si="63">D257+D260+D263</f>
        <v>450469.79</v>
      </c>
      <c r="E256" s="11">
        <f t="shared" si="63"/>
        <v>879713.08000000007</v>
      </c>
      <c r="F256" s="11">
        <f t="shared" si="63"/>
        <v>879267.82000000007</v>
      </c>
      <c r="G256" s="17">
        <f t="shared" si="45"/>
        <v>0.13738217587850654</v>
      </c>
      <c r="H256" s="16">
        <f t="shared" si="53"/>
        <v>0.9278880661613651</v>
      </c>
      <c r="I256" s="17">
        <f t="shared" si="46"/>
        <v>76.310602061220209</v>
      </c>
      <c r="J256" s="18">
        <f t="shared" si="47"/>
        <v>-272954.5399999998</v>
      </c>
      <c r="K256" s="17">
        <f t="shared" si="48"/>
        <v>195.1890758312561</v>
      </c>
      <c r="L256" s="18">
        <f t="shared" si="49"/>
        <v>428798.03000000009</v>
      </c>
      <c r="M256" s="17">
        <f t="shared" si="50"/>
        <v>99.949385770187703</v>
      </c>
      <c r="N256" s="18">
        <f t="shared" si="51"/>
        <v>-445.26000000000931</v>
      </c>
    </row>
    <row r="257" spans="1:14" ht="22.5" outlineLevel="2" collapsed="1" x14ac:dyDescent="0.2">
      <c r="A257" s="9" t="s">
        <v>335</v>
      </c>
      <c r="B257" s="10" t="s">
        <v>336</v>
      </c>
      <c r="C257" s="11">
        <v>343984.7</v>
      </c>
      <c r="D257" s="11">
        <v>0</v>
      </c>
      <c r="E257" s="11">
        <v>206400</v>
      </c>
      <c r="F257" s="11">
        <v>206371.66</v>
      </c>
      <c r="G257" s="17">
        <f t="shared" si="45"/>
        <v>3.224476893793219E-2</v>
      </c>
      <c r="H257" s="16">
        <f t="shared" si="53"/>
        <v>0.21778324664254259</v>
      </c>
      <c r="I257" s="17">
        <f t="shared" si="46"/>
        <v>59.994429984821998</v>
      </c>
      <c r="J257" s="18">
        <f t="shared" si="47"/>
        <v>-137613.04</v>
      </c>
      <c r="K257" s="17">
        <v>0</v>
      </c>
      <c r="L257" s="18">
        <f t="shared" si="49"/>
        <v>206371.66</v>
      </c>
      <c r="M257" s="17">
        <f t="shared" si="50"/>
        <v>99.986269379844956</v>
      </c>
      <c r="N257" s="18">
        <f t="shared" si="51"/>
        <v>-28.339999999996508</v>
      </c>
    </row>
    <row r="258" spans="1:14" ht="22.5" hidden="1" outlineLevel="3" x14ac:dyDescent="0.2">
      <c r="A258" s="9" t="s">
        <v>337</v>
      </c>
      <c r="B258" s="10" t="s">
        <v>338</v>
      </c>
      <c r="C258" s="11"/>
      <c r="D258" s="11">
        <v>0</v>
      </c>
      <c r="E258" s="11">
        <v>206400</v>
      </c>
      <c r="F258" s="11">
        <v>206371.66</v>
      </c>
      <c r="G258" s="17">
        <f t="shared" si="45"/>
        <v>3.224476893793219E-2</v>
      </c>
      <c r="H258" s="16">
        <f t="shared" si="53"/>
        <v>0.21778324664254259</v>
      </c>
      <c r="I258" s="17" t="e">
        <f t="shared" si="46"/>
        <v>#DIV/0!</v>
      </c>
      <c r="J258" s="18">
        <f t="shared" si="47"/>
        <v>206371.66</v>
      </c>
      <c r="K258" s="17" t="e">
        <f t="shared" si="48"/>
        <v>#DIV/0!</v>
      </c>
      <c r="L258" s="18">
        <f t="shared" si="49"/>
        <v>206371.66</v>
      </c>
      <c r="M258" s="17">
        <f t="shared" si="50"/>
        <v>99.986269379844956</v>
      </c>
      <c r="N258" s="18">
        <f t="shared" si="51"/>
        <v>-28.339999999996508</v>
      </c>
    </row>
    <row r="259" spans="1:14" ht="22.5" hidden="1" outlineLevel="7" x14ac:dyDescent="0.2">
      <c r="A259" s="4" t="s">
        <v>337</v>
      </c>
      <c r="B259" s="7" t="s">
        <v>338</v>
      </c>
      <c r="C259" s="6"/>
      <c r="D259" s="6">
        <v>0</v>
      </c>
      <c r="E259" s="6">
        <v>206400</v>
      </c>
      <c r="F259" s="6">
        <v>206371.66</v>
      </c>
      <c r="G259" s="17">
        <f t="shared" si="45"/>
        <v>3.224476893793219E-2</v>
      </c>
      <c r="H259" s="16">
        <f t="shared" si="53"/>
        <v>0.21778324664254259</v>
      </c>
      <c r="I259" s="17" t="e">
        <f t="shared" si="46"/>
        <v>#DIV/0!</v>
      </c>
      <c r="J259" s="18">
        <f t="shared" si="47"/>
        <v>206371.66</v>
      </c>
      <c r="K259" s="17" t="e">
        <f t="shared" si="48"/>
        <v>#DIV/0!</v>
      </c>
      <c r="L259" s="18">
        <f t="shared" si="49"/>
        <v>206371.66</v>
      </c>
      <c r="M259" s="17">
        <f t="shared" si="50"/>
        <v>99.986269379844956</v>
      </c>
      <c r="N259" s="18">
        <f t="shared" si="51"/>
        <v>-28.339999999996508</v>
      </c>
    </row>
    <row r="260" spans="1:14" ht="22.5" outlineLevel="2" collapsed="1" x14ac:dyDescent="0.2">
      <c r="A260" s="9" t="s">
        <v>339</v>
      </c>
      <c r="B260" s="10" t="s">
        <v>340</v>
      </c>
      <c r="C260" s="11">
        <v>361886.56</v>
      </c>
      <c r="D260" s="11">
        <v>0</v>
      </c>
      <c r="E260" s="11">
        <v>222843.29</v>
      </c>
      <c r="F260" s="11">
        <v>222426.37</v>
      </c>
      <c r="G260" s="17">
        <f t="shared" si="45"/>
        <v>3.4753254910839075E-2</v>
      </c>
      <c r="H260" s="16">
        <f t="shared" si="53"/>
        <v>0.23472572250237961</v>
      </c>
      <c r="I260" s="17">
        <f t="shared" si="46"/>
        <v>61.463009292193661</v>
      </c>
      <c r="J260" s="18">
        <f t="shared" si="47"/>
        <v>-139460.19</v>
      </c>
      <c r="K260" s="17">
        <v>0</v>
      </c>
      <c r="L260" s="18">
        <f t="shared" si="49"/>
        <v>222426.37</v>
      </c>
      <c r="M260" s="17">
        <f t="shared" si="50"/>
        <v>99.812908883188712</v>
      </c>
      <c r="N260" s="18">
        <f t="shared" si="51"/>
        <v>-416.92000000001281</v>
      </c>
    </row>
    <row r="261" spans="1:14" ht="33.75" hidden="1" outlineLevel="3" x14ac:dyDescent="0.2">
      <c r="A261" s="9" t="s">
        <v>341</v>
      </c>
      <c r="B261" s="10" t="s">
        <v>342</v>
      </c>
      <c r="C261" s="11"/>
      <c r="D261" s="11">
        <v>0</v>
      </c>
      <c r="E261" s="11">
        <v>222843.29</v>
      </c>
      <c r="F261" s="11">
        <v>222426.37</v>
      </c>
      <c r="G261" s="17">
        <f t="shared" si="45"/>
        <v>3.4753254910839075E-2</v>
      </c>
      <c r="H261" s="16">
        <f t="shared" si="53"/>
        <v>0.23472572250237961</v>
      </c>
      <c r="I261" s="17" t="e">
        <f t="shared" si="46"/>
        <v>#DIV/0!</v>
      </c>
      <c r="J261" s="18">
        <f t="shared" si="47"/>
        <v>222426.37</v>
      </c>
      <c r="K261" s="17" t="e">
        <f t="shared" si="48"/>
        <v>#DIV/0!</v>
      </c>
      <c r="L261" s="18">
        <f t="shared" si="49"/>
        <v>222426.37</v>
      </c>
      <c r="M261" s="17">
        <f t="shared" si="50"/>
        <v>99.812908883188712</v>
      </c>
      <c r="N261" s="18">
        <f t="shared" si="51"/>
        <v>-416.92000000001281</v>
      </c>
    </row>
    <row r="262" spans="1:14" ht="33.75" hidden="1" outlineLevel="7" x14ac:dyDescent="0.2">
      <c r="A262" s="4" t="s">
        <v>341</v>
      </c>
      <c r="B262" s="7" t="s">
        <v>342</v>
      </c>
      <c r="C262" s="6"/>
      <c r="D262" s="6">
        <v>0</v>
      </c>
      <c r="E262" s="6">
        <v>222843.29</v>
      </c>
      <c r="F262" s="6">
        <v>222426.37</v>
      </c>
      <c r="G262" s="17">
        <f t="shared" ref="G262:G325" si="64">F262/F$5*100</f>
        <v>3.4753254910839075E-2</v>
      </c>
      <c r="H262" s="16">
        <f t="shared" si="53"/>
        <v>0.23472572250237961</v>
      </c>
      <c r="I262" s="17" t="e">
        <f t="shared" ref="I262:I325" si="65">F262/C262*100</f>
        <v>#DIV/0!</v>
      </c>
      <c r="J262" s="18">
        <f t="shared" ref="J262:J325" si="66">F262-C262</f>
        <v>222426.37</v>
      </c>
      <c r="K262" s="17" t="e">
        <f t="shared" ref="K262:K325" si="67">F262/D262*100</f>
        <v>#DIV/0!</v>
      </c>
      <c r="L262" s="18">
        <f t="shared" ref="L262:L325" si="68">F262-D262</f>
        <v>222426.37</v>
      </c>
      <c r="M262" s="17">
        <f t="shared" ref="M262:M325" si="69">F262/E262*100</f>
        <v>99.812908883188712</v>
      </c>
      <c r="N262" s="18">
        <f t="shared" ref="N262:N325" si="70">F262-E262</f>
        <v>-416.92000000001281</v>
      </c>
    </row>
    <row r="263" spans="1:14" ht="22.5" outlineLevel="2" collapsed="1" x14ac:dyDescent="0.2">
      <c r="A263" s="9" t="s">
        <v>343</v>
      </c>
      <c r="B263" s="10" t="s">
        <v>344</v>
      </c>
      <c r="C263" s="11">
        <v>446351.1</v>
      </c>
      <c r="D263" s="11">
        <v>450469.79</v>
      </c>
      <c r="E263" s="11">
        <v>450469.79</v>
      </c>
      <c r="F263" s="11">
        <v>450469.79</v>
      </c>
      <c r="G263" s="17">
        <f t="shared" si="64"/>
        <v>7.0384152029735275E-2</v>
      </c>
      <c r="H263" s="16">
        <f t="shared" ref="H263:H326" si="71">F263/F$6*100</f>
        <v>0.47537909701644288</v>
      </c>
      <c r="I263" s="17">
        <f t="shared" si="65"/>
        <v>100.92274668976955</v>
      </c>
      <c r="J263" s="18">
        <f t="shared" si="66"/>
        <v>4118.6900000000023</v>
      </c>
      <c r="K263" s="17">
        <f t="shared" si="67"/>
        <v>100</v>
      </c>
      <c r="L263" s="18">
        <f t="shared" si="68"/>
        <v>0</v>
      </c>
      <c r="M263" s="17">
        <f t="shared" si="69"/>
        <v>100</v>
      </c>
      <c r="N263" s="18">
        <f t="shared" si="70"/>
        <v>0</v>
      </c>
    </row>
    <row r="264" spans="1:14" ht="22.5" hidden="1" outlineLevel="3" x14ac:dyDescent="0.2">
      <c r="A264" s="9" t="s">
        <v>345</v>
      </c>
      <c r="B264" s="10" t="s">
        <v>346</v>
      </c>
      <c r="C264" s="11"/>
      <c r="D264" s="11">
        <v>450469.79</v>
      </c>
      <c r="E264" s="11">
        <v>450469.79</v>
      </c>
      <c r="F264" s="11">
        <v>450469.79</v>
      </c>
      <c r="G264" s="17">
        <f t="shared" si="64"/>
        <v>7.0384152029735275E-2</v>
      </c>
      <c r="H264" s="16">
        <f t="shared" si="71"/>
        <v>0.47537909701644288</v>
      </c>
      <c r="I264" s="17" t="e">
        <f t="shared" si="65"/>
        <v>#DIV/0!</v>
      </c>
      <c r="J264" s="18">
        <f t="shared" si="66"/>
        <v>450469.79</v>
      </c>
      <c r="K264" s="17">
        <f t="shared" si="67"/>
        <v>100</v>
      </c>
      <c r="L264" s="18">
        <f t="shared" si="68"/>
        <v>0</v>
      </c>
      <c r="M264" s="17">
        <f t="shared" si="69"/>
        <v>100</v>
      </c>
      <c r="N264" s="18">
        <f t="shared" si="70"/>
        <v>0</v>
      </c>
    </row>
    <row r="265" spans="1:14" ht="56.25" hidden="1" outlineLevel="4" x14ac:dyDescent="0.2">
      <c r="A265" s="9" t="s">
        <v>347</v>
      </c>
      <c r="B265" s="10" t="s">
        <v>348</v>
      </c>
      <c r="C265" s="11"/>
      <c r="D265" s="11">
        <v>54053.83</v>
      </c>
      <c r="E265" s="11">
        <v>54053.83</v>
      </c>
      <c r="F265" s="11">
        <v>54053.83</v>
      </c>
      <c r="G265" s="17">
        <f t="shared" si="64"/>
        <v>8.4457006284693707E-3</v>
      </c>
      <c r="H265" s="16">
        <f t="shared" si="71"/>
        <v>5.704280612398073E-2</v>
      </c>
      <c r="I265" s="17" t="e">
        <f t="shared" si="65"/>
        <v>#DIV/0!</v>
      </c>
      <c r="J265" s="18">
        <f t="shared" si="66"/>
        <v>54053.83</v>
      </c>
      <c r="K265" s="17">
        <f t="shared" si="67"/>
        <v>100</v>
      </c>
      <c r="L265" s="18">
        <f t="shared" si="68"/>
        <v>0</v>
      </c>
      <c r="M265" s="17">
        <f t="shared" si="69"/>
        <v>100</v>
      </c>
      <c r="N265" s="18">
        <f t="shared" si="70"/>
        <v>0</v>
      </c>
    </row>
    <row r="266" spans="1:14" ht="56.25" hidden="1" outlineLevel="7" x14ac:dyDescent="0.2">
      <c r="A266" s="4" t="s">
        <v>347</v>
      </c>
      <c r="B266" s="7" t="s">
        <v>348</v>
      </c>
      <c r="C266" s="6"/>
      <c r="D266" s="6">
        <v>54053.83</v>
      </c>
      <c r="E266" s="6">
        <v>54053.83</v>
      </c>
      <c r="F266" s="6">
        <v>54053.83</v>
      </c>
      <c r="G266" s="17">
        <f t="shared" si="64"/>
        <v>8.4457006284693707E-3</v>
      </c>
      <c r="H266" s="16">
        <f t="shared" si="71"/>
        <v>5.704280612398073E-2</v>
      </c>
      <c r="I266" s="17" t="e">
        <f t="shared" si="65"/>
        <v>#DIV/0!</v>
      </c>
      <c r="J266" s="18">
        <f t="shared" si="66"/>
        <v>54053.83</v>
      </c>
      <c r="K266" s="17">
        <f t="shared" si="67"/>
        <v>100</v>
      </c>
      <c r="L266" s="18">
        <f t="shared" si="68"/>
        <v>0</v>
      </c>
      <c r="M266" s="17">
        <f t="shared" si="69"/>
        <v>100</v>
      </c>
      <c r="N266" s="18">
        <f t="shared" si="70"/>
        <v>0</v>
      </c>
    </row>
    <row r="267" spans="1:14" ht="45" hidden="1" outlineLevel="4" x14ac:dyDescent="0.2">
      <c r="A267" s="9" t="s">
        <v>349</v>
      </c>
      <c r="B267" s="10" t="s">
        <v>350</v>
      </c>
      <c r="C267" s="11"/>
      <c r="D267" s="11">
        <v>104604</v>
      </c>
      <c r="E267" s="11">
        <v>104604</v>
      </c>
      <c r="F267" s="11">
        <v>104604</v>
      </c>
      <c r="G267" s="17">
        <f t="shared" si="64"/>
        <v>1.6343968013745002E-2</v>
      </c>
      <c r="H267" s="16">
        <f t="shared" si="71"/>
        <v>0.11038821285731057</v>
      </c>
      <c r="I267" s="17" t="e">
        <f t="shared" si="65"/>
        <v>#DIV/0!</v>
      </c>
      <c r="J267" s="18">
        <f t="shared" si="66"/>
        <v>104604</v>
      </c>
      <c r="K267" s="17">
        <f t="shared" si="67"/>
        <v>100</v>
      </c>
      <c r="L267" s="18">
        <f t="shared" si="68"/>
        <v>0</v>
      </c>
      <c r="M267" s="17">
        <f t="shared" si="69"/>
        <v>100</v>
      </c>
      <c r="N267" s="18">
        <f t="shared" si="70"/>
        <v>0</v>
      </c>
    </row>
    <row r="268" spans="1:14" ht="45" hidden="1" outlineLevel="7" x14ac:dyDescent="0.2">
      <c r="A268" s="4" t="s">
        <v>349</v>
      </c>
      <c r="B268" s="7" t="s">
        <v>350</v>
      </c>
      <c r="C268" s="6"/>
      <c r="D268" s="6">
        <v>104604</v>
      </c>
      <c r="E268" s="6">
        <v>104604</v>
      </c>
      <c r="F268" s="6">
        <v>104604</v>
      </c>
      <c r="G268" s="17">
        <f t="shared" si="64"/>
        <v>1.6343968013745002E-2</v>
      </c>
      <c r="H268" s="16">
        <f t="shared" si="71"/>
        <v>0.11038821285731057</v>
      </c>
      <c r="I268" s="17" t="e">
        <f t="shared" si="65"/>
        <v>#DIV/0!</v>
      </c>
      <c r="J268" s="18">
        <f t="shared" si="66"/>
        <v>104604</v>
      </c>
      <c r="K268" s="17">
        <f t="shared" si="67"/>
        <v>100</v>
      </c>
      <c r="L268" s="18">
        <f t="shared" si="68"/>
        <v>0</v>
      </c>
      <c r="M268" s="17">
        <f t="shared" si="69"/>
        <v>100</v>
      </c>
      <c r="N268" s="18">
        <f t="shared" si="70"/>
        <v>0</v>
      </c>
    </row>
    <row r="269" spans="1:14" ht="67.5" hidden="1" outlineLevel="4" x14ac:dyDescent="0.2">
      <c r="A269" s="9" t="s">
        <v>351</v>
      </c>
      <c r="B269" s="10" t="s">
        <v>352</v>
      </c>
      <c r="C269" s="11"/>
      <c r="D269" s="11">
        <v>50000</v>
      </c>
      <c r="E269" s="11">
        <v>50000</v>
      </c>
      <c r="F269" s="11">
        <v>50000</v>
      </c>
      <c r="G269" s="17">
        <f t="shared" si="64"/>
        <v>7.8123054633403135E-3</v>
      </c>
      <c r="H269" s="16">
        <f t="shared" si="71"/>
        <v>5.2764814374837751E-2</v>
      </c>
      <c r="I269" s="17" t="e">
        <f t="shared" si="65"/>
        <v>#DIV/0!</v>
      </c>
      <c r="J269" s="18">
        <f t="shared" si="66"/>
        <v>50000</v>
      </c>
      <c r="K269" s="17">
        <f t="shared" si="67"/>
        <v>100</v>
      </c>
      <c r="L269" s="18">
        <f t="shared" si="68"/>
        <v>0</v>
      </c>
      <c r="M269" s="17">
        <f t="shared" si="69"/>
        <v>100</v>
      </c>
      <c r="N269" s="18">
        <f t="shared" si="70"/>
        <v>0</v>
      </c>
    </row>
    <row r="270" spans="1:14" ht="67.5" hidden="1" outlineLevel="7" x14ac:dyDescent="0.2">
      <c r="A270" s="4" t="s">
        <v>351</v>
      </c>
      <c r="B270" s="7" t="s">
        <v>352</v>
      </c>
      <c r="C270" s="6"/>
      <c r="D270" s="6">
        <v>50000</v>
      </c>
      <c r="E270" s="6">
        <v>50000</v>
      </c>
      <c r="F270" s="6">
        <v>50000</v>
      </c>
      <c r="G270" s="17">
        <f t="shared" si="64"/>
        <v>7.8123054633403135E-3</v>
      </c>
      <c r="H270" s="16">
        <f t="shared" si="71"/>
        <v>5.2764814374837751E-2</v>
      </c>
      <c r="I270" s="17" t="e">
        <f t="shared" si="65"/>
        <v>#DIV/0!</v>
      </c>
      <c r="J270" s="18">
        <f t="shared" si="66"/>
        <v>50000</v>
      </c>
      <c r="K270" s="17">
        <f t="shared" si="67"/>
        <v>100</v>
      </c>
      <c r="L270" s="18">
        <f t="shared" si="68"/>
        <v>0</v>
      </c>
      <c r="M270" s="17">
        <f t="shared" si="69"/>
        <v>100</v>
      </c>
      <c r="N270" s="18">
        <f t="shared" si="70"/>
        <v>0</v>
      </c>
    </row>
    <row r="271" spans="1:14" ht="45" hidden="1" outlineLevel="4" x14ac:dyDescent="0.2">
      <c r="A271" s="9" t="s">
        <v>353</v>
      </c>
      <c r="B271" s="10" t="s">
        <v>354</v>
      </c>
      <c r="C271" s="11"/>
      <c r="D271" s="11">
        <v>118490.33</v>
      </c>
      <c r="E271" s="11">
        <v>118490.33</v>
      </c>
      <c r="F271" s="11">
        <v>118490.33</v>
      </c>
      <c r="G271" s="17">
        <f t="shared" si="64"/>
        <v>1.8513653048239931E-2</v>
      </c>
      <c r="H271" s="16">
        <f t="shared" si="71"/>
        <v>0.12504240535326538</v>
      </c>
      <c r="I271" s="17" t="e">
        <f t="shared" si="65"/>
        <v>#DIV/0!</v>
      </c>
      <c r="J271" s="18">
        <f t="shared" si="66"/>
        <v>118490.33</v>
      </c>
      <c r="K271" s="17">
        <f t="shared" si="67"/>
        <v>100</v>
      </c>
      <c r="L271" s="18">
        <f t="shared" si="68"/>
        <v>0</v>
      </c>
      <c r="M271" s="17">
        <f t="shared" si="69"/>
        <v>100</v>
      </c>
      <c r="N271" s="18">
        <f t="shared" si="70"/>
        <v>0</v>
      </c>
    </row>
    <row r="272" spans="1:14" ht="45" hidden="1" outlineLevel="7" x14ac:dyDescent="0.2">
      <c r="A272" s="4" t="s">
        <v>353</v>
      </c>
      <c r="B272" s="7" t="s">
        <v>354</v>
      </c>
      <c r="C272" s="6"/>
      <c r="D272" s="6">
        <v>118490.33</v>
      </c>
      <c r="E272" s="6">
        <v>118490.33</v>
      </c>
      <c r="F272" s="6">
        <v>118490.33</v>
      </c>
      <c r="G272" s="17">
        <f t="shared" si="64"/>
        <v>1.8513653048239931E-2</v>
      </c>
      <c r="H272" s="16">
        <f t="shared" si="71"/>
        <v>0.12504240535326538</v>
      </c>
      <c r="I272" s="17" t="e">
        <f t="shared" si="65"/>
        <v>#DIV/0!</v>
      </c>
      <c r="J272" s="18">
        <f t="shared" si="66"/>
        <v>118490.33</v>
      </c>
      <c r="K272" s="17">
        <f t="shared" si="67"/>
        <v>100</v>
      </c>
      <c r="L272" s="18">
        <f t="shared" si="68"/>
        <v>0</v>
      </c>
      <c r="M272" s="17">
        <f t="shared" si="69"/>
        <v>100</v>
      </c>
      <c r="N272" s="18">
        <f t="shared" si="70"/>
        <v>0</v>
      </c>
    </row>
    <row r="273" spans="1:14" ht="78.75" hidden="1" outlineLevel="4" x14ac:dyDescent="0.2">
      <c r="A273" s="9" t="s">
        <v>355</v>
      </c>
      <c r="B273" s="10" t="s">
        <v>356</v>
      </c>
      <c r="C273" s="11"/>
      <c r="D273" s="11">
        <v>123321.63</v>
      </c>
      <c r="E273" s="11">
        <v>123321.63</v>
      </c>
      <c r="F273" s="11">
        <v>123321.63</v>
      </c>
      <c r="G273" s="17">
        <f t="shared" si="64"/>
        <v>1.9268524875940652E-2</v>
      </c>
      <c r="H273" s="16">
        <f t="shared" si="71"/>
        <v>0.13014085830704847</v>
      </c>
      <c r="I273" s="17" t="e">
        <f t="shared" si="65"/>
        <v>#DIV/0!</v>
      </c>
      <c r="J273" s="18">
        <f t="shared" si="66"/>
        <v>123321.63</v>
      </c>
      <c r="K273" s="17">
        <f t="shared" si="67"/>
        <v>100</v>
      </c>
      <c r="L273" s="18">
        <f t="shared" si="68"/>
        <v>0</v>
      </c>
      <c r="M273" s="17">
        <f t="shared" si="69"/>
        <v>100</v>
      </c>
      <c r="N273" s="18">
        <f t="shared" si="70"/>
        <v>0</v>
      </c>
    </row>
    <row r="274" spans="1:14" ht="78.75" hidden="1" outlineLevel="7" x14ac:dyDescent="0.2">
      <c r="A274" s="4" t="s">
        <v>355</v>
      </c>
      <c r="B274" s="7" t="s">
        <v>356</v>
      </c>
      <c r="C274" s="6"/>
      <c r="D274" s="6">
        <v>123321.63</v>
      </c>
      <c r="E274" s="6">
        <v>123321.63</v>
      </c>
      <c r="F274" s="6">
        <v>123321.63</v>
      </c>
      <c r="G274" s="17">
        <f t="shared" si="64"/>
        <v>1.9268524875940652E-2</v>
      </c>
      <c r="H274" s="16">
        <f t="shared" si="71"/>
        <v>0.13014085830704847</v>
      </c>
      <c r="I274" s="17" t="e">
        <f t="shared" si="65"/>
        <v>#DIV/0!</v>
      </c>
      <c r="J274" s="18">
        <f t="shared" si="66"/>
        <v>123321.63</v>
      </c>
      <c r="K274" s="17">
        <f t="shared" si="67"/>
        <v>100</v>
      </c>
      <c r="L274" s="18">
        <f t="shared" si="68"/>
        <v>0</v>
      </c>
      <c r="M274" s="17">
        <f t="shared" si="69"/>
        <v>100</v>
      </c>
      <c r="N274" s="18">
        <f t="shared" si="70"/>
        <v>0</v>
      </c>
    </row>
    <row r="275" spans="1:14" s="19" customFormat="1" ht="21" x14ac:dyDescent="0.2">
      <c r="A275" s="24" t="s">
        <v>357</v>
      </c>
      <c r="B275" s="25" t="s">
        <v>358</v>
      </c>
      <c r="C275" s="26">
        <f>C276+C338+C339+C345</f>
        <v>569968824.81999993</v>
      </c>
      <c r="D275" s="26">
        <f t="shared" ref="D275:F275" si="72">D276+D338+D339+D345</f>
        <v>426583980.31000006</v>
      </c>
      <c r="E275" s="26">
        <f t="shared" si="72"/>
        <v>549289398.05000007</v>
      </c>
      <c r="F275" s="26">
        <f t="shared" si="72"/>
        <v>545255819.52999985</v>
      </c>
      <c r="G275" s="22">
        <f t="shared" si="64"/>
        <v>85.194100356646345</v>
      </c>
      <c r="H275" s="27" t="s">
        <v>483</v>
      </c>
      <c r="I275" s="22">
        <f t="shared" si="65"/>
        <v>95.66414789478975</v>
      </c>
      <c r="J275" s="23">
        <f t="shared" si="66"/>
        <v>-24713005.290000081</v>
      </c>
      <c r="K275" s="22">
        <f t="shared" si="67"/>
        <v>127.81910355230887</v>
      </c>
      <c r="L275" s="23">
        <f t="shared" si="68"/>
        <v>118671839.21999979</v>
      </c>
      <c r="M275" s="22">
        <f t="shared" si="69"/>
        <v>99.265673334617489</v>
      </c>
      <c r="N275" s="23">
        <f t="shared" si="70"/>
        <v>-4033578.5200002193</v>
      </c>
    </row>
    <row r="276" spans="1:14" ht="45" outlineLevel="1" x14ac:dyDescent="0.2">
      <c r="A276" s="9" t="s">
        <v>359</v>
      </c>
      <c r="B276" s="10" t="s">
        <v>360</v>
      </c>
      <c r="C276" s="11">
        <f>C277+C287+C306+C325</f>
        <v>572336693.14999998</v>
      </c>
      <c r="D276" s="11">
        <f t="shared" ref="D276:F276" si="73">D277+D287+D306+D325</f>
        <v>426583980.31000006</v>
      </c>
      <c r="E276" s="11">
        <f t="shared" si="73"/>
        <v>549289398.05000007</v>
      </c>
      <c r="F276" s="11">
        <f t="shared" si="73"/>
        <v>545828641.37999988</v>
      </c>
      <c r="G276" s="17">
        <f t="shared" si="64"/>
        <v>85.283601542011866</v>
      </c>
      <c r="H276" s="16" t="s">
        <v>483</v>
      </c>
      <c r="I276" s="17">
        <f t="shared" si="65"/>
        <v>95.368451457461816</v>
      </c>
      <c r="J276" s="18">
        <f t="shared" si="66"/>
        <v>-26508051.7700001</v>
      </c>
      <c r="K276" s="17">
        <f t="shared" si="67"/>
        <v>127.95338469657118</v>
      </c>
      <c r="L276" s="18">
        <f t="shared" si="68"/>
        <v>119244661.06999981</v>
      </c>
      <c r="M276" s="17">
        <f t="shared" si="69"/>
        <v>99.369957497398275</v>
      </c>
      <c r="N276" s="18">
        <f t="shared" si="70"/>
        <v>-3460756.6700001955</v>
      </c>
    </row>
    <row r="277" spans="1:14" ht="22.5" outlineLevel="2" collapsed="1" x14ac:dyDescent="0.2">
      <c r="A277" s="9" t="s">
        <v>361</v>
      </c>
      <c r="B277" s="10" t="s">
        <v>362</v>
      </c>
      <c r="C277" s="11">
        <v>176038000</v>
      </c>
      <c r="D277" s="11">
        <v>184292300</v>
      </c>
      <c r="E277" s="11">
        <v>187208616</v>
      </c>
      <c r="F277" s="11">
        <v>187208616</v>
      </c>
      <c r="G277" s="17">
        <f t="shared" si="64"/>
        <v>29.250617871223572</v>
      </c>
      <c r="H277" s="16" t="s">
        <v>483</v>
      </c>
      <c r="I277" s="17">
        <f t="shared" si="65"/>
        <v>106.34557084265896</v>
      </c>
      <c r="J277" s="18">
        <f t="shared" si="66"/>
        <v>11170616</v>
      </c>
      <c r="K277" s="17">
        <f t="shared" si="67"/>
        <v>101.58244050348277</v>
      </c>
      <c r="L277" s="18">
        <f t="shared" si="68"/>
        <v>2916316</v>
      </c>
      <c r="M277" s="17">
        <f t="shared" si="69"/>
        <v>100</v>
      </c>
      <c r="N277" s="18">
        <f t="shared" si="70"/>
        <v>0</v>
      </c>
    </row>
    <row r="278" spans="1:14" ht="22.5" hidden="1" outlineLevel="3" collapsed="1" x14ac:dyDescent="0.2">
      <c r="A278" s="9" t="s">
        <v>363</v>
      </c>
      <c r="B278" s="10" t="s">
        <v>364</v>
      </c>
      <c r="C278" s="11"/>
      <c r="D278" s="11">
        <v>183037700</v>
      </c>
      <c r="E278" s="11">
        <v>183037700</v>
      </c>
      <c r="F278" s="11">
        <v>183037700</v>
      </c>
      <c r="G278" s="17">
        <f t="shared" si="64"/>
        <v>28.598928474144902</v>
      </c>
      <c r="H278" s="16">
        <f t="shared" si="71"/>
        <v>193.15900528194481</v>
      </c>
      <c r="I278" s="17" t="e">
        <f t="shared" si="65"/>
        <v>#DIV/0!</v>
      </c>
      <c r="J278" s="18">
        <f t="shared" si="66"/>
        <v>183037700</v>
      </c>
      <c r="K278" s="17">
        <f t="shared" si="67"/>
        <v>100</v>
      </c>
      <c r="L278" s="18">
        <f t="shared" si="68"/>
        <v>0</v>
      </c>
      <c r="M278" s="17">
        <f t="shared" si="69"/>
        <v>100</v>
      </c>
      <c r="N278" s="18">
        <f t="shared" si="70"/>
        <v>0</v>
      </c>
    </row>
    <row r="279" spans="1:14" ht="45" hidden="1" outlineLevel="4" x14ac:dyDescent="0.2">
      <c r="A279" s="9" t="s">
        <v>365</v>
      </c>
      <c r="B279" s="10" t="s">
        <v>366</v>
      </c>
      <c r="C279" s="11"/>
      <c r="D279" s="11">
        <v>183037700</v>
      </c>
      <c r="E279" s="11">
        <v>183037700</v>
      </c>
      <c r="F279" s="11">
        <v>183037700</v>
      </c>
      <c r="G279" s="17">
        <f t="shared" si="64"/>
        <v>28.598928474144902</v>
      </c>
      <c r="H279" s="16">
        <f t="shared" si="71"/>
        <v>193.15900528194481</v>
      </c>
      <c r="I279" s="17" t="e">
        <f t="shared" si="65"/>
        <v>#DIV/0!</v>
      </c>
      <c r="J279" s="18">
        <f t="shared" si="66"/>
        <v>183037700</v>
      </c>
      <c r="K279" s="17">
        <f t="shared" si="67"/>
        <v>100</v>
      </c>
      <c r="L279" s="18">
        <f t="shared" si="68"/>
        <v>0</v>
      </c>
      <c r="M279" s="17">
        <f t="shared" si="69"/>
        <v>100</v>
      </c>
      <c r="N279" s="18">
        <f t="shared" si="70"/>
        <v>0</v>
      </c>
    </row>
    <row r="280" spans="1:14" ht="45" hidden="1" outlineLevel="7" x14ac:dyDescent="0.2">
      <c r="A280" s="4" t="s">
        <v>365</v>
      </c>
      <c r="B280" s="7" t="s">
        <v>366</v>
      </c>
      <c r="C280" s="6"/>
      <c r="D280" s="6">
        <v>183037700</v>
      </c>
      <c r="E280" s="6">
        <v>183037700</v>
      </c>
      <c r="F280" s="6">
        <v>183037700</v>
      </c>
      <c r="G280" s="17">
        <f t="shared" si="64"/>
        <v>28.598928474144902</v>
      </c>
      <c r="H280" s="16">
        <f t="shared" si="71"/>
        <v>193.15900528194481</v>
      </c>
      <c r="I280" s="17" t="e">
        <f t="shared" si="65"/>
        <v>#DIV/0!</v>
      </c>
      <c r="J280" s="18">
        <f t="shared" si="66"/>
        <v>183037700</v>
      </c>
      <c r="K280" s="17">
        <f t="shared" si="67"/>
        <v>100</v>
      </c>
      <c r="L280" s="18">
        <f t="shared" si="68"/>
        <v>0</v>
      </c>
      <c r="M280" s="17">
        <f t="shared" si="69"/>
        <v>100</v>
      </c>
      <c r="N280" s="18">
        <f t="shared" si="70"/>
        <v>0</v>
      </c>
    </row>
    <row r="281" spans="1:14" ht="33.75" hidden="1" outlineLevel="3" collapsed="1" x14ac:dyDescent="0.2">
      <c r="A281" s="9" t="s">
        <v>367</v>
      </c>
      <c r="B281" s="10" t="s">
        <v>368</v>
      </c>
      <c r="C281" s="11"/>
      <c r="D281" s="11">
        <v>0</v>
      </c>
      <c r="E281" s="11">
        <v>387316</v>
      </c>
      <c r="F281" s="11">
        <v>387316</v>
      </c>
      <c r="G281" s="17">
        <f t="shared" si="64"/>
        <v>6.0516618056782337E-2</v>
      </c>
      <c r="H281" s="16">
        <f t="shared" si="71"/>
        <v>0.40873313688809315</v>
      </c>
      <c r="I281" s="17" t="e">
        <f t="shared" si="65"/>
        <v>#DIV/0!</v>
      </c>
      <c r="J281" s="18">
        <f t="shared" si="66"/>
        <v>387316</v>
      </c>
      <c r="K281" s="17" t="e">
        <f t="shared" si="67"/>
        <v>#DIV/0!</v>
      </c>
      <c r="L281" s="18">
        <f t="shared" si="68"/>
        <v>387316</v>
      </c>
      <c r="M281" s="17">
        <f t="shared" si="69"/>
        <v>100</v>
      </c>
      <c r="N281" s="18">
        <f t="shared" si="70"/>
        <v>0</v>
      </c>
    </row>
    <row r="282" spans="1:14" ht="45" hidden="1" outlineLevel="4" x14ac:dyDescent="0.2">
      <c r="A282" s="9" t="s">
        <v>369</v>
      </c>
      <c r="B282" s="10" t="s">
        <v>370</v>
      </c>
      <c r="C282" s="11"/>
      <c r="D282" s="11">
        <v>0</v>
      </c>
      <c r="E282" s="11">
        <v>387316</v>
      </c>
      <c r="F282" s="11">
        <v>387316</v>
      </c>
      <c r="G282" s="17">
        <f t="shared" si="64"/>
        <v>6.0516618056782337E-2</v>
      </c>
      <c r="H282" s="16">
        <f t="shared" si="71"/>
        <v>0.40873313688809315</v>
      </c>
      <c r="I282" s="17" t="e">
        <f t="shared" si="65"/>
        <v>#DIV/0!</v>
      </c>
      <c r="J282" s="18">
        <f t="shared" si="66"/>
        <v>387316</v>
      </c>
      <c r="K282" s="17" t="e">
        <f t="shared" si="67"/>
        <v>#DIV/0!</v>
      </c>
      <c r="L282" s="18">
        <f t="shared" si="68"/>
        <v>387316</v>
      </c>
      <c r="M282" s="17">
        <f t="shared" si="69"/>
        <v>100</v>
      </c>
      <c r="N282" s="18">
        <f t="shared" si="70"/>
        <v>0</v>
      </c>
    </row>
    <row r="283" spans="1:14" ht="45" hidden="1" outlineLevel="7" x14ac:dyDescent="0.2">
      <c r="A283" s="4" t="s">
        <v>369</v>
      </c>
      <c r="B283" s="7" t="s">
        <v>370</v>
      </c>
      <c r="C283" s="6"/>
      <c r="D283" s="6">
        <v>0</v>
      </c>
      <c r="E283" s="6">
        <v>387316</v>
      </c>
      <c r="F283" s="6">
        <v>387316</v>
      </c>
      <c r="G283" s="17">
        <f t="shared" si="64"/>
        <v>6.0516618056782337E-2</v>
      </c>
      <c r="H283" s="16">
        <f t="shared" si="71"/>
        <v>0.40873313688809315</v>
      </c>
      <c r="I283" s="17" t="e">
        <f t="shared" si="65"/>
        <v>#DIV/0!</v>
      </c>
      <c r="J283" s="18">
        <f t="shared" si="66"/>
        <v>387316</v>
      </c>
      <c r="K283" s="17" t="e">
        <f t="shared" si="67"/>
        <v>#DIV/0!</v>
      </c>
      <c r="L283" s="18">
        <f t="shared" si="68"/>
        <v>387316</v>
      </c>
      <c r="M283" s="17">
        <f t="shared" si="69"/>
        <v>100</v>
      </c>
      <c r="N283" s="18">
        <f t="shared" si="70"/>
        <v>0</v>
      </c>
    </row>
    <row r="284" spans="1:14" ht="22.5" hidden="1" outlineLevel="3" collapsed="1" x14ac:dyDescent="0.2">
      <c r="A284" s="9" t="s">
        <v>371</v>
      </c>
      <c r="B284" s="10" t="s">
        <v>372</v>
      </c>
      <c r="C284" s="11"/>
      <c r="D284" s="11">
        <v>1254600</v>
      </c>
      <c r="E284" s="11">
        <v>3783600</v>
      </c>
      <c r="F284" s="11">
        <v>3783600</v>
      </c>
      <c r="G284" s="17">
        <f t="shared" si="64"/>
        <v>0.59117277902188814</v>
      </c>
      <c r="H284" s="16">
        <f t="shared" si="71"/>
        <v>3.9928190333727223</v>
      </c>
      <c r="I284" s="17" t="e">
        <f t="shared" si="65"/>
        <v>#DIV/0!</v>
      </c>
      <c r="J284" s="18">
        <f t="shared" si="66"/>
        <v>3783600</v>
      </c>
      <c r="K284" s="17">
        <f t="shared" si="67"/>
        <v>301.57819225251075</v>
      </c>
      <c r="L284" s="18">
        <f t="shared" si="68"/>
        <v>2529000</v>
      </c>
      <c r="M284" s="17">
        <f t="shared" si="69"/>
        <v>100</v>
      </c>
      <c r="N284" s="18">
        <f t="shared" si="70"/>
        <v>0</v>
      </c>
    </row>
    <row r="285" spans="1:14" ht="22.5" hidden="1" outlineLevel="4" x14ac:dyDescent="0.2">
      <c r="A285" s="9" t="s">
        <v>373</v>
      </c>
      <c r="B285" s="10" t="s">
        <v>374</v>
      </c>
      <c r="C285" s="11"/>
      <c r="D285" s="11">
        <v>1254600</v>
      </c>
      <c r="E285" s="11">
        <v>3783600</v>
      </c>
      <c r="F285" s="11">
        <v>3783600</v>
      </c>
      <c r="G285" s="17">
        <f t="shared" si="64"/>
        <v>0.59117277902188814</v>
      </c>
      <c r="H285" s="16">
        <f t="shared" si="71"/>
        <v>3.9928190333727223</v>
      </c>
      <c r="I285" s="17" t="e">
        <f t="shared" si="65"/>
        <v>#DIV/0!</v>
      </c>
      <c r="J285" s="18">
        <f t="shared" si="66"/>
        <v>3783600</v>
      </c>
      <c r="K285" s="17">
        <f t="shared" si="67"/>
        <v>301.57819225251075</v>
      </c>
      <c r="L285" s="18">
        <f t="shared" si="68"/>
        <v>2529000</v>
      </c>
      <c r="M285" s="17">
        <f t="shared" si="69"/>
        <v>100</v>
      </c>
      <c r="N285" s="18">
        <f t="shared" si="70"/>
        <v>0</v>
      </c>
    </row>
    <row r="286" spans="1:14" ht="22.5" hidden="1" outlineLevel="7" x14ac:dyDescent="0.2">
      <c r="A286" s="4" t="s">
        <v>373</v>
      </c>
      <c r="B286" s="7" t="s">
        <v>374</v>
      </c>
      <c r="C286" s="6"/>
      <c r="D286" s="6">
        <v>1254600</v>
      </c>
      <c r="E286" s="6">
        <v>3783600</v>
      </c>
      <c r="F286" s="6">
        <v>3783600</v>
      </c>
      <c r="G286" s="17">
        <f t="shared" si="64"/>
        <v>0.59117277902188814</v>
      </c>
      <c r="H286" s="16">
        <f t="shared" si="71"/>
        <v>3.9928190333727223</v>
      </c>
      <c r="I286" s="17" t="e">
        <f t="shared" si="65"/>
        <v>#DIV/0!</v>
      </c>
      <c r="J286" s="18">
        <f t="shared" si="66"/>
        <v>3783600</v>
      </c>
      <c r="K286" s="17">
        <f t="shared" si="67"/>
        <v>301.57819225251075</v>
      </c>
      <c r="L286" s="18">
        <f t="shared" si="68"/>
        <v>2529000</v>
      </c>
      <c r="M286" s="17">
        <f t="shared" si="69"/>
        <v>100</v>
      </c>
      <c r="N286" s="18">
        <f t="shared" si="70"/>
        <v>0</v>
      </c>
    </row>
    <row r="287" spans="1:14" ht="33.75" outlineLevel="2" collapsed="1" x14ac:dyDescent="0.2">
      <c r="A287" s="9" t="s">
        <v>375</v>
      </c>
      <c r="B287" s="10" t="s">
        <v>376</v>
      </c>
      <c r="C287" s="11">
        <v>196654672.86000001</v>
      </c>
      <c r="D287" s="11">
        <v>56663285.670000002</v>
      </c>
      <c r="E287" s="11">
        <v>141905492.31</v>
      </c>
      <c r="F287" s="11">
        <v>138444835.66</v>
      </c>
      <c r="G287" s="17">
        <f t="shared" si="64"/>
        <v>21.631466919957397</v>
      </c>
      <c r="H287" s="16" t="s">
        <v>483</v>
      </c>
      <c r="I287" s="17">
        <f t="shared" si="65"/>
        <v>70.399972523693833</v>
      </c>
      <c r="J287" s="18">
        <f t="shared" si="66"/>
        <v>-58209837.200000018</v>
      </c>
      <c r="K287" s="17">
        <f t="shared" si="67"/>
        <v>244.328993673762</v>
      </c>
      <c r="L287" s="18">
        <f t="shared" si="68"/>
        <v>81781549.989999995</v>
      </c>
      <c r="M287" s="17">
        <f t="shared" si="69"/>
        <v>97.561294778894094</v>
      </c>
      <c r="N287" s="18">
        <f t="shared" si="70"/>
        <v>-3460656.650000006</v>
      </c>
    </row>
    <row r="288" spans="1:14" ht="45" hidden="1" outlineLevel="3" x14ac:dyDescent="0.2">
      <c r="A288" s="9" t="s">
        <v>377</v>
      </c>
      <c r="B288" s="10" t="s">
        <v>378</v>
      </c>
      <c r="C288" s="11"/>
      <c r="D288" s="11">
        <v>0</v>
      </c>
      <c r="E288" s="11">
        <v>78819203.180000007</v>
      </c>
      <c r="F288" s="11">
        <v>75413100.170000002</v>
      </c>
      <c r="G288" s="17">
        <f t="shared" si="64"/>
        <v>11.783003489310426</v>
      </c>
      <c r="H288" s="16">
        <f t="shared" si="71"/>
        <v>79.583164638021913</v>
      </c>
      <c r="I288" s="17" t="e">
        <f t="shared" si="65"/>
        <v>#DIV/0!</v>
      </c>
      <c r="J288" s="18">
        <f t="shared" si="66"/>
        <v>75413100.170000002</v>
      </c>
      <c r="K288" s="17" t="e">
        <f t="shared" si="67"/>
        <v>#DIV/0!</v>
      </c>
      <c r="L288" s="18">
        <f t="shared" si="68"/>
        <v>75413100.170000002</v>
      </c>
      <c r="M288" s="17">
        <f t="shared" si="69"/>
        <v>95.678587358690407</v>
      </c>
      <c r="N288" s="18">
        <f t="shared" si="70"/>
        <v>-3406103.0100000054</v>
      </c>
    </row>
    <row r="289" spans="1:14" ht="45" hidden="1" outlineLevel="4" x14ac:dyDescent="0.2">
      <c r="A289" s="9" t="s">
        <v>379</v>
      </c>
      <c r="B289" s="10" t="s">
        <v>380</v>
      </c>
      <c r="C289" s="11"/>
      <c r="D289" s="11">
        <v>0</v>
      </c>
      <c r="E289" s="11">
        <v>78819203.180000007</v>
      </c>
      <c r="F289" s="11">
        <v>75413100.170000002</v>
      </c>
      <c r="G289" s="17">
        <f t="shared" si="64"/>
        <v>11.783003489310426</v>
      </c>
      <c r="H289" s="16">
        <f t="shared" si="71"/>
        <v>79.583164638021913</v>
      </c>
      <c r="I289" s="17" t="e">
        <f t="shared" si="65"/>
        <v>#DIV/0!</v>
      </c>
      <c r="J289" s="18">
        <f t="shared" si="66"/>
        <v>75413100.170000002</v>
      </c>
      <c r="K289" s="17" t="e">
        <f t="shared" si="67"/>
        <v>#DIV/0!</v>
      </c>
      <c r="L289" s="18">
        <f t="shared" si="68"/>
        <v>75413100.170000002</v>
      </c>
      <c r="M289" s="17">
        <f t="shared" si="69"/>
        <v>95.678587358690407</v>
      </c>
      <c r="N289" s="18">
        <f t="shared" si="70"/>
        <v>-3406103.0100000054</v>
      </c>
    </row>
    <row r="290" spans="1:14" ht="45" hidden="1" outlineLevel="7" x14ac:dyDescent="0.2">
      <c r="A290" s="4" t="s">
        <v>379</v>
      </c>
      <c r="B290" s="7" t="s">
        <v>380</v>
      </c>
      <c r="C290" s="6"/>
      <c r="D290" s="6">
        <v>0</v>
      </c>
      <c r="E290" s="6">
        <v>78819203.180000007</v>
      </c>
      <c r="F290" s="6">
        <v>75413100.170000002</v>
      </c>
      <c r="G290" s="17">
        <f t="shared" si="64"/>
        <v>11.783003489310426</v>
      </c>
      <c r="H290" s="16">
        <f t="shared" si="71"/>
        <v>79.583164638021913</v>
      </c>
      <c r="I290" s="17" t="e">
        <f t="shared" si="65"/>
        <v>#DIV/0!</v>
      </c>
      <c r="J290" s="18">
        <f t="shared" si="66"/>
        <v>75413100.170000002</v>
      </c>
      <c r="K290" s="17" t="e">
        <f t="shared" si="67"/>
        <v>#DIV/0!</v>
      </c>
      <c r="L290" s="18">
        <f t="shared" si="68"/>
        <v>75413100.170000002</v>
      </c>
      <c r="M290" s="17">
        <f t="shared" si="69"/>
        <v>95.678587358690407</v>
      </c>
      <c r="N290" s="18">
        <f t="shared" si="70"/>
        <v>-3406103.0100000054</v>
      </c>
    </row>
    <row r="291" spans="1:14" ht="33.75" hidden="1" outlineLevel="3" x14ac:dyDescent="0.2">
      <c r="A291" s="9" t="s">
        <v>381</v>
      </c>
      <c r="B291" s="10" t="s">
        <v>382</v>
      </c>
      <c r="C291" s="11"/>
      <c r="D291" s="11">
        <v>0</v>
      </c>
      <c r="E291" s="11">
        <v>366382</v>
      </c>
      <c r="F291" s="11">
        <v>364475.64</v>
      </c>
      <c r="G291" s="17">
        <f t="shared" si="64"/>
        <v>5.6947900672529146E-2</v>
      </c>
      <c r="H291" s="16">
        <f t="shared" si="71"/>
        <v>0.38462978977500384</v>
      </c>
      <c r="I291" s="17" t="e">
        <f t="shared" si="65"/>
        <v>#DIV/0!</v>
      </c>
      <c r="J291" s="18">
        <f t="shared" si="66"/>
        <v>364475.64</v>
      </c>
      <c r="K291" s="17" t="e">
        <f t="shared" si="67"/>
        <v>#DIV/0!</v>
      </c>
      <c r="L291" s="18">
        <f t="shared" si="68"/>
        <v>364475.64</v>
      </c>
      <c r="M291" s="17">
        <f t="shared" si="69"/>
        <v>99.479679678586834</v>
      </c>
      <c r="N291" s="18">
        <f t="shared" si="70"/>
        <v>-1906.359999999986</v>
      </c>
    </row>
    <row r="292" spans="1:14" ht="33.75" hidden="1" outlineLevel="4" x14ac:dyDescent="0.2">
      <c r="A292" s="9" t="s">
        <v>383</v>
      </c>
      <c r="B292" s="10" t="s">
        <v>384</v>
      </c>
      <c r="C292" s="11"/>
      <c r="D292" s="11">
        <v>0</v>
      </c>
      <c r="E292" s="11">
        <v>366382</v>
      </c>
      <c r="F292" s="11">
        <v>364475.64</v>
      </c>
      <c r="G292" s="17">
        <f t="shared" si="64"/>
        <v>5.6947900672529146E-2</v>
      </c>
      <c r="H292" s="16">
        <f t="shared" si="71"/>
        <v>0.38462978977500384</v>
      </c>
      <c r="I292" s="17" t="e">
        <f t="shared" si="65"/>
        <v>#DIV/0!</v>
      </c>
      <c r="J292" s="18">
        <f t="shared" si="66"/>
        <v>364475.64</v>
      </c>
      <c r="K292" s="17" t="e">
        <f t="shared" si="67"/>
        <v>#DIV/0!</v>
      </c>
      <c r="L292" s="18">
        <f t="shared" si="68"/>
        <v>364475.64</v>
      </c>
      <c r="M292" s="17">
        <f t="shared" si="69"/>
        <v>99.479679678586834</v>
      </c>
      <c r="N292" s="18">
        <f t="shared" si="70"/>
        <v>-1906.359999999986</v>
      </c>
    </row>
    <row r="293" spans="1:14" ht="33.75" hidden="1" outlineLevel="7" x14ac:dyDescent="0.2">
      <c r="A293" s="4" t="s">
        <v>383</v>
      </c>
      <c r="B293" s="7" t="s">
        <v>384</v>
      </c>
      <c r="C293" s="6"/>
      <c r="D293" s="6">
        <v>0</v>
      </c>
      <c r="E293" s="6">
        <v>366382</v>
      </c>
      <c r="F293" s="6">
        <v>364475.64</v>
      </c>
      <c r="G293" s="17">
        <f t="shared" si="64"/>
        <v>5.6947900672529146E-2</v>
      </c>
      <c r="H293" s="16">
        <f t="shared" si="71"/>
        <v>0.38462978977500384</v>
      </c>
      <c r="I293" s="17" t="e">
        <f t="shared" si="65"/>
        <v>#DIV/0!</v>
      </c>
      <c r="J293" s="18">
        <f t="shared" si="66"/>
        <v>364475.64</v>
      </c>
      <c r="K293" s="17" t="e">
        <f t="shared" si="67"/>
        <v>#DIV/0!</v>
      </c>
      <c r="L293" s="18">
        <f t="shared" si="68"/>
        <v>364475.64</v>
      </c>
      <c r="M293" s="17">
        <f t="shared" si="69"/>
        <v>99.479679678586834</v>
      </c>
      <c r="N293" s="18">
        <f t="shared" si="70"/>
        <v>-1906.359999999986</v>
      </c>
    </row>
    <row r="294" spans="1:14" ht="33.75" hidden="1" outlineLevel="3" x14ac:dyDescent="0.2">
      <c r="A294" s="9" t="s">
        <v>385</v>
      </c>
      <c r="B294" s="10" t="s">
        <v>386</v>
      </c>
      <c r="C294" s="11"/>
      <c r="D294" s="11">
        <v>5348219.58</v>
      </c>
      <c r="E294" s="11">
        <v>4048612.42</v>
      </c>
      <c r="F294" s="11">
        <v>4048612.42</v>
      </c>
      <c r="G294" s="17">
        <f t="shared" si="64"/>
        <v>0.63257993855426886</v>
      </c>
      <c r="H294" s="16">
        <f t="shared" si="71"/>
        <v>4.2724856563392528</v>
      </c>
      <c r="I294" s="17" t="e">
        <f t="shared" si="65"/>
        <v>#DIV/0!</v>
      </c>
      <c r="J294" s="18">
        <f t="shared" si="66"/>
        <v>4048612.42</v>
      </c>
      <c r="K294" s="17">
        <f t="shared" si="67"/>
        <v>75.700190679156819</v>
      </c>
      <c r="L294" s="18">
        <f t="shared" si="68"/>
        <v>-1299607.1600000001</v>
      </c>
      <c r="M294" s="17">
        <f t="shared" si="69"/>
        <v>100</v>
      </c>
      <c r="N294" s="18">
        <f t="shared" si="70"/>
        <v>0</v>
      </c>
    </row>
    <row r="295" spans="1:14" ht="45" hidden="1" outlineLevel="4" x14ac:dyDescent="0.2">
      <c r="A295" s="9" t="s">
        <v>387</v>
      </c>
      <c r="B295" s="10" t="s">
        <v>388</v>
      </c>
      <c r="C295" s="11"/>
      <c r="D295" s="11">
        <v>5348219.58</v>
      </c>
      <c r="E295" s="11">
        <v>4048612.42</v>
      </c>
      <c r="F295" s="11">
        <v>4048612.42</v>
      </c>
      <c r="G295" s="17">
        <f t="shared" si="64"/>
        <v>0.63257993855426886</v>
      </c>
      <c r="H295" s="16">
        <f t="shared" si="71"/>
        <v>4.2724856563392528</v>
      </c>
      <c r="I295" s="17" t="e">
        <f t="shared" si="65"/>
        <v>#DIV/0!</v>
      </c>
      <c r="J295" s="18">
        <f t="shared" si="66"/>
        <v>4048612.42</v>
      </c>
      <c r="K295" s="17">
        <f t="shared" si="67"/>
        <v>75.700190679156819</v>
      </c>
      <c r="L295" s="18">
        <f t="shared" si="68"/>
        <v>-1299607.1600000001</v>
      </c>
      <c r="M295" s="17">
        <f t="shared" si="69"/>
        <v>100</v>
      </c>
      <c r="N295" s="18">
        <f t="shared" si="70"/>
        <v>0</v>
      </c>
    </row>
    <row r="296" spans="1:14" ht="45" hidden="1" outlineLevel="7" x14ac:dyDescent="0.2">
      <c r="A296" s="4" t="s">
        <v>387</v>
      </c>
      <c r="B296" s="7" t="s">
        <v>388</v>
      </c>
      <c r="C296" s="6"/>
      <c r="D296" s="6">
        <v>5348219.58</v>
      </c>
      <c r="E296" s="6">
        <v>4048612.42</v>
      </c>
      <c r="F296" s="6">
        <v>4048612.42</v>
      </c>
      <c r="G296" s="17">
        <f t="shared" si="64"/>
        <v>0.63257993855426886</v>
      </c>
      <c r="H296" s="16">
        <f t="shared" si="71"/>
        <v>4.2724856563392528</v>
      </c>
      <c r="I296" s="17" t="e">
        <f t="shared" si="65"/>
        <v>#DIV/0!</v>
      </c>
      <c r="J296" s="18">
        <f t="shared" si="66"/>
        <v>4048612.42</v>
      </c>
      <c r="K296" s="17">
        <f t="shared" si="67"/>
        <v>75.700190679156819</v>
      </c>
      <c r="L296" s="18">
        <f t="shared" si="68"/>
        <v>-1299607.1600000001</v>
      </c>
      <c r="M296" s="17">
        <f t="shared" si="69"/>
        <v>100</v>
      </c>
      <c r="N296" s="18">
        <f t="shared" si="70"/>
        <v>0</v>
      </c>
    </row>
    <row r="297" spans="1:14" ht="33.75" hidden="1" outlineLevel="3" x14ac:dyDescent="0.2">
      <c r="A297" s="9" t="s">
        <v>389</v>
      </c>
      <c r="B297" s="10" t="s">
        <v>390</v>
      </c>
      <c r="C297" s="11"/>
      <c r="D297" s="11">
        <v>1717007.89</v>
      </c>
      <c r="E297" s="11">
        <v>1717007.89</v>
      </c>
      <c r="F297" s="11">
        <v>1717007.89</v>
      </c>
      <c r="G297" s="17">
        <f t="shared" si="64"/>
        <v>0.26827580239290844</v>
      </c>
      <c r="H297" s="16">
        <f t="shared" si="71"/>
        <v>1.8119520519196366</v>
      </c>
      <c r="I297" s="17" t="e">
        <f t="shared" si="65"/>
        <v>#DIV/0!</v>
      </c>
      <c r="J297" s="18">
        <f t="shared" si="66"/>
        <v>1717007.89</v>
      </c>
      <c r="K297" s="17">
        <f t="shared" si="67"/>
        <v>100</v>
      </c>
      <c r="L297" s="18">
        <f t="shared" si="68"/>
        <v>0</v>
      </c>
      <c r="M297" s="17">
        <f t="shared" si="69"/>
        <v>100</v>
      </c>
      <c r="N297" s="18">
        <f t="shared" si="70"/>
        <v>0</v>
      </c>
    </row>
    <row r="298" spans="1:14" ht="33.75" hidden="1" outlineLevel="4" x14ac:dyDescent="0.2">
      <c r="A298" s="9" t="s">
        <v>391</v>
      </c>
      <c r="B298" s="10" t="s">
        <v>392</v>
      </c>
      <c r="C298" s="11"/>
      <c r="D298" s="11">
        <v>1717007.89</v>
      </c>
      <c r="E298" s="11">
        <v>1717007.89</v>
      </c>
      <c r="F298" s="11">
        <v>1717007.89</v>
      </c>
      <c r="G298" s="17">
        <f t="shared" si="64"/>
        <v>0.26827580239290844</v>
      </c>
      <c r="H298" s="16">
        <f t="shared" si="71"/>
        <v>1.8119520519196366</v>
      </c>
      <c r="I298" s="17" t="e">
        <f t="shared" si="65"/>
        <v>#DIV/0!</v>
      </c>
      <c r="J298" s="18">
        <f t="shared" si="66"/>
        <v>1717007.89</v>
      </c>
      <c r="K298" s="17">
        <f t="shared" si="67"/>
        <v>100</v>
      </c>
      <c r="L298" s="18">
        <f t="shared" si="68"/>
        <v>0</v>
      </c>
      <c r="M298" s="17">
        <f t="shared" si="69"/>
        <v>100</v>
      </c>
      <c r="N298" s="18">
        <f t="shared" si="70"/>
        <v>0</v>
      </c>
    </row>
    <row r="299" spans="1:14" ht="33.75" hidden="1" outlineLevel="7" x14ac:dyDescent="0.2">
      <c r="A299" s="4" t="s">
        <v>391</v>
      </c>
      <c r="B299" s="7" t="s">
        <v>392</v>
      </c>
      <c r="C299" s="6"/>
      <c r="D299" s="6">
        <v>1717007.89</v>
      </c>
      <c r="E299" s="6">
        <v>1717007.89</v>
      </c>
      <c r="F299" s="6">
        <v>1717007.89</v>
      </c>
      <c r="G299" s="17">
        <f t="shared" si="64"/>
        <v>0.26827580239290844</v>
      </c>
      <c r="H299" s="16">
        <f t="shared" si="71"/>
        <v>1.8119520519196366</v>
      </c>
      <c r="I299" s="17" t="e">
        <f t="shared" si="65"/>
        <v>#DIV/0!</v>
      </c>
      <c r="J299" s="18">
        <f t="shared" si="66"/>
        <v>1717007.89</v>
      </c>
      <c r="K299" s="17">
        <f t="shared" si="67"/>
        <v>100</v>
      </c>
      <c r="L299" s="18">
        <f t="shared" si="68"/>
        <v>0</v>
      </c>
      <c r="M299" s="17">
        <f t="shared" si="69"/>
        <v>100</v>
      </c>
      <c r="N299" s="18">
        <f t="shared" si="70"/>
        <v>0</v>
      </c>
    </row>
    <row r="300" spans="1:14" ht="33.75" hidden="1" outlineLevel="3" x14ac:dyDescent="0.2">
      <c r="A300" s="9" t="s">
        <v>393</v>
      </c>
      <c r="B300" s="10" t="s">
        <v>394</v>
      </c>
      <c r="C300" s="11"/>
      <c r="D300" s="11">
        <v>0</v>
      </c>
      <c r="E300" s="11">
        <v>39600</v>
      </c>
      <c r="F300" s="11">
        <v>39600</v>
      </c>
      <c r="G300" s="17">
        <f t="shared" si="64"/>
        <v>6.1873459269655273E-3</v>
      </c>
      <c r="H300" s="16">
        <f t="shared" si="71"/>
        <v>4.17897329848715E-2</v>
      </c>
      <c r="I300" s="17" t="e">
        <f t="shared" si="65"/>
        <v>#DIV/0!</v>
      </c>
      <c r="J300" s="18">
        <f t="shared" si="66"/>
        <v>39600</v>
      </c>
      <c r="K300" s="17" t="e">
        <f t="shared" si="67"/>
        <v>#DIV/0!</v>
      </c>
      <c r="L300" s="18">
        <f t="shared" si="68"/>
        <v>39600</v>
      </c>
      <c r="M300" s="17">
        <f t="shared" si="69"/>
        <v>100</v>
      </c>
      <c r="N300" s="18">
        <f t="shared" si="70"/>
        <v>0</v>
      </c>
    </row>
    <row r="301" spans="1:14" ht="45" hidden="1" outlineLevel="4" x14ac:dyDescent="0.2">
      <c r="A301" s="9" t="s">
        <v>395</v>
      </c>
      <c r="B301" s="10" t="s">
        <v>396</v>
      </c>
      <c r="C301" s="11"/>
      <c r="D301" s="11">
        <v>0</v>
      </c>
      <c r="E301" s="11">
        <v>39600</v>
      </c>
      <c r="F301" s="11">
        <v>39600</v>
      </c>
      <c r="G301" s="17">
        <f t="shared" si="64"/>
        <v>6.1873459269655273E-3</v>
      </c>
      <c r="H301" s="16">
        <f t="shared" si="71"/>
        <v>4.17897329848715E-2</v>
      </c>
      <c r="I301" s="17" t="e">
        <f t="shared" si="65"/>
        <v>#DIV/0!</v>
      </c>
      <c r="J301" s="18">
        <f t="shared" si="66"/>
        <v>39600</v>
      </c>
      <c r="K301" s="17" t="e">
        <f t="shared" si="67"/>
        <v>#DIV/0!</v>
      </c>
      <c r="L301" s="18">
        <f t="shared" si="68"/>
        <v>39600</v>
      </c>
      <c r="M301" s="17">
        <f t="shared" si="69"/>
        <v>100</v>
      </c>
      <c r="N301" s="18">
        <f t="shared" si="70"/>
        <v>0</v>
      </c>
    </row>
    <row r="302" spans="1:14" ht="45" hidden="1" outlineLevel="7" x14ac:dyDescent="0.2">
      <c r="A302" s="4" t="s">
        <v>395</v>
      </c>
      <c r="B302" s="7" t="s">
        <v>396</v>
      </c>
      <c r="C302" s="6"/>
      <c r="D302" s="6">
        <v>0</v>
      </c>
      <c r="E302" s="6">
        <v>39600</v>
      </c>
      <c r="F302" s="6">
        <v>39600</v>
      </c>
      <c r="G302" s="17">
        <f t="shared" si="64"/>
        <v>6.1873459269655273E-3</v>
      </c>
      <c r="H302" s="16">
        <f t="shared" si="71"/>
        <v>4.17897329848715E-2</v>
      </c>
      <c r="I302" s="17" t="e">
        <f t="shared" si="65"/>
        <v>#DIV/0!</v>
      </c>
      <c r="J302" s="18">
        <f t="shared" si="66"/>
        <v>39600</v>
      </c>
      <c r="K302" s="17" t="e">
        <f t="shared" si="67"/>
        <v>#DIV/0!</v>
      </c>
      <c r="L302" s="18">
        <f t="shared" si="68"/>
        <v>39600</v>
      </c>
      <c r="M302" s="17">
        <f t="shared" si="69"/>
        <v>100</v>
      </c>
      <c r="N302" s="18">
        <f t="shared" si="70"/>
        <v>0</v>
      </c>
    </row>
    <row r="303" spans="1:14" ht="22.5" hidden="1" outlineLevel="3" x14ac:dyDescent="0.2">
      <c r="A303" s="9" t="s">
        <v>397</v>
      </c>
      <c r="B303" s="10" t="s">
        <v>398</v>
      </c>
      <c r="C303" s="11"/>
      <c r="D303" s="11">
        <v>49598058.200000003</v>
      </c>
      <c r="E303" s="11">
        <v>56914686.82</v>
      </c>
      <c r="F303" s="11">
        <v>56862039.539999999</v>
      </c>
      <c r="G303" s="17">
        <f t="shared" si="64"/>
        <v>8.8844724431002984</v>
      </c>
      <c r="H303" s="16">
        <f t="shared" si="71"/>
        <v>60.006299226055695</v>
      </c>
      <c r="I303" s="17" t="e">
        <f t="shared" si="65"/>
        <v>#DIV/0!</v>
      </c>
      <c r="J303" s="18">
        <f t="shared" si="66"/>
        <v>56862039.539999999</v>
      </c>
      <c r="K303" s="17">
        <f t="shared" si="67"/>
        <v>114.64569703658276</v>
      </c>
      <c r="L303" s="18">
        <f t="shared" si="68"/>
        <v>7263981.3399999961</v>
      </c>
      <c r="M303" s="17">
        <f t="shared" si="69"/>
        <v>99.90749790090824</v>
      </c>
      <c r="N303" s="18">
        <f t="shared" si="70"/>
        <v>-52647.280000001192</v>
      </c>
    </row>
    <row r="304" spans="1:14" ht="22.5" hidden="1" outlineLevel="4" x14ac:dyDescent="0.2">
      <c r="A304" s="9" t="s">
        <v>399</v>
      </c>
      <c r="B304" s="10" t="s">
        <v>400</v>
      </c>
      <c r="C304" s="11"/>
      <c r="D304" s="11">
        <v>49598058.200000003</v>
      </c>
      <c r="E304" s="11">
        <v>56914686.82</v>
      </c>
      <c r="F304" s="11">
        <v>56862039.539999999</v>
      </c>
      <c r="G304" s="17">
        <f t="shared" si="64"/>
        <v>8.8844724431002984</v>
      </c>
      <c r="H304" s="16">
        <f t="shared" si="71"/>
        <v>60.006299226055695</v>
      </c>
      <c r="I304" s="17" t="e">
        <f t="shared" si="65"/>
        <v>#DIV/0!</v>
      </c>
      <c r="J304" s="18">
        <f t="shared" si="66"/>
        <v>56862039.539999999</v>
      </c>
      <c r="K304" s="17">
        <f t="shared" si="67"/>
        <v>114.64569703658276</v>
      </c>
      <c r="L304" s="18">
        <f t="shared" si="68"/>
        <v>7263981.3399999961</v>
      </c>
      <c r="M304" s="17">
        <f t="shared" si="69"/>
        <v>99.90749790090824</v>
      </c>
      <c r="N304" s="18">
        <f t="shared" si="70"/>
        <v>-52647.280000001192</v>
      </c>
    </row>
    <row r="305" spans="1:14" ht="22.5" hidden="1" outlineLevel="7" x14ac:dyDescent="0.2">
      <c r="A305" s="4" t="s">
        <v>399</v>
      </c>
      <c r="B305" s="7" t="s">
        <v>400</v>
      </c>
      <c r="C305" s="6"/>
      <c r="D305" s="6">
        <v>49598058.200000003</v>
      </c>
      <c r="E305" s="6">
        <v>56914686.82</v>
      </c>
      <c r="F305" s="6">
        <v>56862039.539999999</v>
      </c>
      <c r="G305" s="17">
        <f t="shared" si="64"/>
        <v>8.8844724431002984</v>
      </c>
      <c r="H305" s="16">
        <f t="shared" si="71"/>
        <v>60.006299226055695</v>
      </c>
      <c r="I305" s="17" t="e">
        <f t="shared" si="65"/>
        <v>#DIV/0!</v>
      </c>
      <c r="J305" s="18">
        <f t="shared" si="66"/>
        <v>56862039.539999999</v>
      </c>
      <c r="K305" s="17">
        <f t="shared" si="67"/>
        <v>114.64569703658276</v>
      </c>
      <c r="L305" s="18">
        <f t="shared" si="68"/>
        <v>7263981.3399999961</v>
      </c>
      <c r="M305" s="17">
        <f t="shared" si="69"/>
        <v>99.90749790090824</v>
      </c>
      <c r="N305" s="18">
        <f t="shared" si="70"/>
        <v>-52647.280000001192</v>
      </c>
    </row>
    <row r="306" spans="1:14" ht="22.5" outlineLevel="2" collapsed="1" x14ac:dyDescent="0.2">
      <c r="A306" s="9" t="s">
        <v>401</v>
      </c>
      <c r="B306" s="10" t="s">
        <v>402</v>
      </c>
      <c r="C306" s="11">
        <v>181072511</v>
      </c>
      <c r="D306" s="11">
        <v>168845803.03999999</v>
      </c>
      <c r="E306" s="11">
        <v>194847003.03999999</v>
      </c>
      <c r="F306" s="11">
        <v>194847003.03999999</v>
      </c>
      <c r="G306" s="17">
        <f t="shared" si="64"/>
        <v>30.44408612729757</v>
      </c>
      <c r="H306" s="16" t="s">
        <v>483</v>
      </c>
      <c r="I306" s="17">
        <f t="shared" si="65"/>
        <v>107.60716906388954</v>
      </c>
      <c r="J306" s="18">
        <f t="shared" si="66"/>
        <v>13774492.039999992</v>
      </c>
      <c r="K306" s="17">
        <f t="shared" si="67"/>
        <v>115.39937595833534</v>
      </c>
      <c r="L306" s="18">
        <f t="shared" si="68"/>
        <v>26001200</v>
      </c>
      <c r="M306" s="17">
        <f t="shared" si="69"/>
        <v>100</v>
      </c>
      <c r="N306" s="18">
        <f t="shared" si="70"/>
        <v>0</v>
      </c>
    </row>
    <row r="307" spans="1:14" ht="33.75" hidden="1" outlineLevel="3" x14ac:dyDescent="0.2">
      <c r="A307" s="9" t="s">
        <v>403</v>
      </c>
      <c r="B307" s="10" t="s">
        <v>404</v>
      </c>
      <c r="C307" s="11"/>
      <c r="D307" s="11">
        <v>158108600</v>
      </c>
      <c r="E307" s="11">
        <v>184020000</v>
      </c>
      <c r="F307" s="11">
        <v>184020000</v>
      </c>
      <c r="G307" s="17">
        <f t="shared" si="64"/>
        <v>28.752409027277686</v>
      </c>
      <c r="H307" s="16">
        <f t="shared" si="71"/>
        <v>194.19562282515287</v>
      </c>
      <c r="I307" s="17" t="e">
        <f t="shared" si="65"/>
        <v>#DIV/0!</v>
      </c>
      <c r="J307" s="18">
        <f t="shared" si="66"/>
        <v>184020000</v>
      </c>
      <c r="K307" s="17">
        <f t="shared" si="67"/>
        <v>116.38835585161085</v>
      </c>
      <c r="L307" s="18">
        <f t="shared" si="68"/>
        <v>25911400</v>
      </c>
      <c r="M307" s="17">
        <f t="shared" si="69"/>
        <v>100</v>
      </c>
      <c r="N307" s="18">
        <f t="shared" si="70"/>
        <v>0</v>
      </c>
    </row>
    <row r="308" spans="1:14" ht="45" hidden="1" outlineLevel="4" x14ac:dyDescent="0.2">
      <c r="A308" s="9" t="s">
        <v>405</v>
      </c>
      <c r="B308" s="10" t="s">
        <v>406</v>
      </c>
      <c r="C308" s="11"/>
      <c r="D308" s="11">
        <v>158108600</v>
      </c>
      <c r="E308" s="11">
        <v>184020000</v>
      </c>
      <c r="F308" s="11">
        <v>184020000</v>
      </c>
      <c r="G308" s="17">
        <f t="shared" si="64"/>
        <v>28.752409027277686</v>
      </c>
      <c r="H308" s="16">
        <f t="shared" si="71"/>
        <v>194.19562282515287</v>
      </c>
      <c r="I308" s="17" t="e">
        <f t="shared" si="65"/>
        <v>#DIV/0!</v>
      </c>
      <c r="J308" s="18">
        <f t="shared" si="66"/>
        <v>184020000</v>
      </c>
      <c r="K308" s="17">
        <f t="shared" si="67"/>
        <v>116.38835585161085</v>
      </c>
      <c r="L308" s="18">
        <f t="shared" si="68"/>
        <v>25911400</v>
      </c>
      <c r="M308" s="17">
        <f t="shared" si="69"/>
        <v>100</v>
      </c>
      <c r="N308" s="18">
        <f t="shared" si="70"/>
        <v>0</v>
      </c>
    </row>
    <row r="309" spans="1:14" ht="45" hidden="1" outlineLevel="7" x14ac:dyDescent="0.2">
      <c r="A309" s="4" t="s">
        <v>405</v>
      </c>
      <c r="B309" s="7" t="s">
        <v>406</v>
      </c>
      <c r="C309" s="6"/>
      <c r="D309" s="6">
        <v>158108600</v>
      </c>
      <c r="E309" s="6">
        <v>184020000</v>
      </c>
      <c r="F309" s="6">
        <v>184020000</v>
      </c>
      <c r="G309" s="17">
        <f t="shared" si="64"/>
        <v>28.752409027277686</v>
      </c>
      <c r="H309" s="16">
        <f t="shared" si="71"/>
        <v>194.19562282515287</v>
      </c>
      <c r="I309" s="17" t="e">
        <f t="shared" si="65"/>
        <v>#DIV/0!</v>
      </c>
      <c r="J309" s="18">
        <f t="shared" si="66"/>
        <v>184020000</v>
      </c>
      <c r="K309" s="17">
        <f t="shared" si="67"/>
        <v>116.38835585161085</v>
      </c>
      <c r="L309" s="18">
        <f t="shared" si="68"/>
        <v>25911400</v>
      </c>
      <c r="M309" s="17">
        <f t="shared" si="69"/>
        <v>100</v>
      </c>
      <c r="N309" s="18">
        <f t="shared" si="70"/>
        <v>0</v>
      </c>
    </row>
    <row r="310" spans="1:14" ht="67.5" hidden="1" outlineLevel="3" x14ac:dyDescent="0.2">
      <c r="A310" s="9" t="s">
        <v>407</v>
      </c>
      <c r="B310" s="10" t="s">
        <v>408</v>
      </c>
      <c r="C310" s="11"/>
      <c r="D310" s="11">
        <v>9344115</v>
      </c>
      <c r="E310" s="11">
        <v>9344115</v>
      </c>
      <c r="F310" s="11">
        <v>9344115</v>
      </c>
      <c r="G310" s="17">
        <f t="shared" si="64"/>
        <v>1.4599816132916035</v>
      </c>
      <c r="H310" s="16">
        <f t="shared" si="71"/>
        <v>9.8608098694427415</v>
      </c>
      <c r="I310" s="17" t="e">
        <f t="shared" si="65"/>
        <v>#DIV/0!</v>
      </c>
      <c r="J310" s="18">
        <f t="shared" si="66"/>
        <v>9344115</v>
      </c>
      <c r="K310" s="17">
        <f t="shared" si="67"/>
        <v>100</v>
      </c>
      <c r="L310" s="18">
        <f t="shared" si="68"/>
        <v>0</v>
      </c>
      <c r="M310" s="17">
        <f t="shared" si="69"/>
        <v>100</v>
      </c>
      <c r="N310" s="18">
        <f t="shared" si="70"/>
        <v>0</v>
      </c>
    </row>
    <row r="311" spans="1:14" ht="67.5" hidden="1" outlineLevel="4" x14ac:dyDescent="0.2">
      <c r="A311" s="9" t="s">
        <v>409</v>
      </c>
      <c r="B311" s="10" t="s">
        <v>410</v>
      </c>
      <c r="C311" s="11"/>
      <c r="D311" s="11">
        <v>9344115</v>
      </c>
      <c r="E311" s="11">
        <v>9344115</v>
      </c>
      <c r="F311" s="11">
        <v>9344115</v>
      </c>
      <c r="G311" s="17">
        <f t="shared" si="64"/>
        <v>1.4599816132916035</v>
      </c>
      <c r="H311" s="16">
        <f t="shared" si="71"/>
        <v>9.8608098694427415</v>
      </c>
      <c r="I311" s="17" t="e">
        <f t="shared" si="65"/>
        <v>#DIV/0!</v>
      </c>
      <c r="J311" s="18">
        <f t="shared" si="66"/>
        <v>9344115</v>
      </c>
      <c r="K311" s="17">
        <f t="shared" si="67"/>
        <v>100</v>
      </c>
      <c r="L311" s="18">
        <f t="shared" si="68"/>
        <v>0</v>
      </c>
      <c r="M311" s="17">
        <f t="shared" si="69"/>
        <v>100</v>
      </c>
      <c r="N311" s="18">
        <f t="shared" si="70"/>
        <v>0</v>
      </c>
    </row>
    <row r="312" spans="1:14" ht="67.5" hidden="1" outlineLevel="7" x14ac:dyDescent="0.2">
      <c r="A312" s="4" t="s">
        <v>409</v>
      </c>
      <c r="B312" s="7" t="s">
        <v>410</v>
      </c>
      <c r="C312" s="6"/>
      <c r="D312" s="6">
        <v>9344115</v>
      </c>
      <c r="E312" s="6">
        <v>9344115</v>
      </c>
      <c r="F312" s="6">
        <v>9344115</v>
      </c>
      <c r="G312" s="17">
        <f t="shared" si="64"/>
        <v>1.4599816132916035</v>
      </c>
      <c r="H312" s="16">
        <f t="shared" si="71"/>
        <v>9.8608098694427415</v>
      </c>
      <c r="I312" s="17" t="e">
        <f t="shared" si="65"/>
        <v>#DIV/0!</v>
      </c>
      <c r="J312" s="18">
        <f t="shared" si="66"/>
        <v>9344115</v>
      </c>
      <c r="K312" s="17">
        <f t="shared" si="67"/>
        <v>100</v>
      </c>
      <c r="L312" s="18">
        <f t="shared" si="68"/>
        <v>0</v>
      </c>
      <c r="M312" s="17">
        <f t="shared" si="69"/>
        <v>100</v>
      </c>
      <c r="N312" s="18">
        <f t="shared" si="70"/>
        <v>0</v>
      </c>
    </row>
    <row r="313" spans="1:14" ht="45" hidden="1" outlineLevel="3" x14ac:dyDescent="0.2">
      <c r="A313" s="9" t="s">
        <v>411</v>
      </c>
      <c r="B313" s="10" t="s">
        <v>412</v>
      </c>
      <c r="C313" s="11"/>
      <c r="D313" s="11">
        <v>555900</v>
      </c>
      <c r="E313" s="11">
        <v>645700</v>
      </c>
      <c r="F313" s="11">
        <v>645700</v>
      </c>
      <c r="G313" s="17">
        <f t="shared" si="64"/>
        <v>0.10088811275357681</v>
      </c>
      <c r="H313" s="16">
        <f t="shared" si="71"/>
        <v>0.68140481283665477</v>
      </c>
      <c r="I313" s="17" t="e">
        <f t="shared" si="65"/>
        <v>#DIV/0!</v>
      </c>
      <c r="J313" s="18">
        <f t="shared" si="66"/>
        <v>645700</v>
      </c>
      <c r="K313" s="17">
        <f t="shared" si="67"/>
        <v>116.15398452959165</v>
      </c>
      <c r="L313" s="18">
        <f t="shared" si="68"/>
        <v>89800</v>
      </c>
      <c r="M313" s="17">
        <f t="shared" si="69"/>
        <v>100</v>
      </c>
      <c r="N313" s="18">
        <f t="shared" si="70"/>
        <v>0</v>
      </c>
    </row>
    <row r="314" spans="1:14" ht="56.25" hidden="1" outlineLevel="4" x14ac:dyDescent="0.2">
      <c r="A314" s="9" t="s">
        <v>413</v>
      </c>
      <c r="B314" s="10" t="s">
        <v>414</v>
      </c>
      <c r="C314" s="11"/>
      <c r="D314" s="11">
        <v>555900</v>
      </c>
      <c r="E314" s="11">
        <v>645700</v>
      </c>
      <c r="F314" s="11">
        <v>645700</v>
      </c>
      <c r="G314" s="17">
        <f t="shared" si="64"/>
        <v>0.10088811275357681</v>
      </c>
      <c r="H314" s="16">
        <f t="shared" si="71"/>
        <v>0.68140481283665477</v>
      </c>
      <c r="I314" s="17" t="e">
        <f t="shared" si="65"/>
        <v>#DIV/0!</v>
      </c>
      <c r="J314" s="18">
        <f t="shared" si="66"/>
        <v>645700</v>
      </c>
      <c r="K314" s="17">
        <f t="shared" si="67"/>
        <v>116.15398452959165</v>
      </c>
      <c r="L314" s="18">
        <f t="shared" si="68"/>
        <v>89800</v>
      </c>
      <c r="M314" s="17">
        <f t="shared" si="69"/>
        <v>100</v>
      </c>
      <c r="N314" s="18">
        <f t="shared" si="70"/>
        <v>0</v>
      </c>
    </row>
    <row r="315" spans="1:14" ht="56.25" hidden="1" outlineLevel="7" x14ac:dyDescent="0.2">
      <c r="A315" s="4" t="s">
        <v>413</v>
      </c>
      <c r="B315" s="7" t="s">
        <v>414</v>
      </c>
      <c r="C315" s="6"/>
      <c r="D315" s="6">
        <v>555900</v>
      </c>
      <c r="E315" s="6">
        <v>645700</v>
      </c>
      <c r="F315" s="6">
        <v>645700</v>
      </c>
      <c r="G315" s="17">
        <f t="shared" si="64"/>
        <v>0.10088811275357681</v>
      </c>
      <c r="H315" s="16">
        <f t="shared" si="71"/>
        <v>0.68140481283665477</v>
      </c>
      <c r="I315" s="17" t="e">
        <f t="shared" si="65"/>
        <v>#DIV/0!</v>
      </c>
      <c r="J315" s="18">
        <f t="shared" si="66"/>
        <v>645700</v>
      </c>
      <c r="K315" s="17">
        <f t="shared" si="67"/>
        <v>116.15398452959165</v>
      </c>
      <c r="L315" s="18">
        <f t="shared" si="68"/>
        <v>89800</v>
      </c>
      <c r="M315" s="17">
        <f t="shared" si="69"/>
        <v>100</v>
      </c>
      <c r="N315" s="18">
        <f t="shared" si="70"/>
        <v>0</v>
      </c>
    </row>
    <row r="316" spans="1:14" ht="56.25" hidden="1" outlineLevel="3" x14ac:dyDescent="0.2">
      <c r="A316" s="9" t="s">
        <v>415</v>
      </c>
      <c r="B316" s="10" t="s">
        <v>416</v>
      </c>
      <c r="C316" s="11"/>
      <c r="D316" s="11">
        <v>2100</v>
      </c>
      <c r="E316" s="11">
        <v>2100</v>
      </c>
      <c r="F316" s="11">
        <v>2100</v>
      </c>
      <c r="G316" s="17">
        <f t="shared" si="64"/>
        <v>3.2811682946029313E-4</v>
      </c>
      <c r="H316" s="16">
        <f t="shared" si="71"/>
        <v>2.2161222037431856E-3</v>
      </c>
      <c r="I316" s="17" t="e">
        <f t="shared" si="65"/>
        <v>#DIV/0!</v>
      </c>
      <c r="J316" s="18">
        <f t="shared" si="66"/>
        <v>2100</v>
      </c>
      <c r="K316" s="17">
        <f t="shared" si="67"/>
        <v>100</v>
      </c>
      <c r="L316" s="18">
        <f t="shared" si="68"/>
        <v>0</v>
      </c>
      <c r="M316" s="17">
        <f t="shared" si="69"/>
        <v>100</v>
      </c>
      <c r="N316" s="18">
        <f t="shared" si="70"/>
        <v>0</v>
      </c>
    </row>
    <row r="317" spans="1:14" ht="67.5" hidden="1" outlineLevel="4" x14ac:dyDescent="0.2">
      <c r="A317" s="9" t="s">
        <v>417</v>
      </c>
      <c r="B317" s="10" t="s">
        <v>418</v>
      </c>
      <c r="C317" s="11"/>
      <c r="D317" s="11">
        <v>2100</v>
      </c>
      <c r="E317" s="11">
        <v>2100</v>
      </c>
      <c r="F317" s="11">
        <v>2100</v>
      </c>
      <c r="G317" s="17">
        <f t="shared" si="64"/>
        <v>3.2811682946029313E-4</v>
      </c>
      <c r="H317" s="16">
        <f t="shared" si="71"/>
        <v>2.2161222037431856E-3</v>
      </c>
      <c r="I317" s="17" t="e">
        <f t="shared" si="65"/>
        <v>#DIV/0!</v>
      </c>
      <c r="J317" s="18">
        <f t="shared" si="66"/>
        <v>2100</v>
      </c>
      <c r="K317" s="17">
        <f t="shared" si="67"/>
        <v>100</v>
      </c>
      <c r="L317" s="18">
        <f t="shared" si="68"/>
        <v>0</v>
      </c>
      <c r="M317" s="17">
        <f t="shared" si="69"/>
        <v>100</v>
      </c>
      <c r="N317" s="18">
        <f t="shared" si="70"/>
        <v>0</v>
      </c>
    </row>
    <row r="318" spans="1:14" ht="67.5" hidden="1" outlineLevel="7" x14ac:dyDescent="0.2">
      <c r="A318" s="4" t="s">
        <v>417</v>
      </c>
      <c r="B318" s="7" t="s">
        <v>418</v>
      </c>
      <c r="C318" s="6"/>
      <c r="D318" s="6">
        <v>2100</v>
      </c>
      <c r="E318" s="6">
        <v>2100</v>
      </c>
      <c r="F318" s="6">
        <v>2100</v>
      </c>
      <c r="G318" s="17">
        <f t="shared" si="64"/>
        <v>3.2811682946029313E-4</v>
      </c>
      <c r="H318" s="16">
        <f t="shared" si="71"/>
        <v>2.2161222037431856E-3</v>
      </c>
      <c r="I318" s="17" t="e">
        <f t="shared" si="65"/>
        <v>#DIV/0!</v>
      </c>
      <c r="J318" s="18">
        <f t="shared" si="66"/>
        <v>2100</v>
      </c>
      <c r="K318" s="17">
        <f t="shared" si="67"/>
        <v>100</v>
      </c>
      <c r="L318" s="18">
        <f t="shared" si="68"/>
        <v>0</v>
      </c>
      <c r="M318" s="17">
        <f t="shared" si="69"/>
        <v>100</v>
      </c>
      <c r="N318" s="18">
        <f t="shared" si="70"/>
        <v>0</v>
      </c>
    </row>
    <row r="319" spans="1:14" ht="33.75" hidden="1" outlineLevel="3" x14ac:dyDescent="0.2">
      <c r="A319" s="9" t="s">
        <v>419</v>
      </c>
      <c r="B319" s="10" t="s">
        <v>420</v>
      </c>
      <c r="C319" s="11"/>
      <c r="D319" s="11">
        <v>707600</v>
      </c>
      <c r="E319" s="11">
        <v>707600</v>
      </c>
      <c r="F319" s="11">
        <v>707600</v>
      </c>
      <c r="G319" s="17">
        <f t="shared" si="64"/>
        <v>0.11055974691719211</v>
      </c>
      <c r="H319" s="16">
        <f t="shared" si="71"/>
        <v>0.74672765303270394</v>
      </c>
      <c r="I319" s="17" t="e">
        <f t="shared" si="65"/>
        <v>#DIV/0!</v>
      </c>
      <c r="J319" s="18">
        <f t="shared" si="66"/>
        <v>707600</v>
      </c>
      <c r="K319" s="17">
        <f t="shared" si="67"/>
        <v>100</v>
      </c>
      <c r="L319" s="18">
        <f t="shared" si="68"/>
        <v>0</v>
      </c>
      <c r="M319" s="17">
        <f t="shared" si="69"/>
        <v>100</v>
      </c>
      <c r="N319" s="18">
        <f t="shared" si="70"/>
        <v>0</v>
      </c>
    </row>
    <row r="320" spans="1:14" ht="45" hidden="1" outlineLevel="4" x14ac:dyDescent="0.2">
      <c r="A320" s="9" t="s">
        <v>421</v>
      </c>
      <c r="B320" s="10" t="s">
        <v>422</v>
      </c>
      <c r="C320" s="11"/>
      <c r="D320" s="11">
        <v>707600</v>
      </c>
      <c r="E320" s="11">
        <v>707600</v>
      </c>
      <c r="F320" s="11">
        <v>707600</v>
      </c>
      <c r="G320" s="17">
        <f t="shared" si="64"/>
        <v>0.11055974691719211</v>
      </c>
      <c r="H320" s="16">
        <f t="shared" si="71"/>
        <v>0.74672765303270394</v>
      </c>
      <c r="I320" s="17" t="e">
        <f t="shared" si="65"/>
        <v>#DIV/0!</v>
      </c>
      <c r="J320" s="18">
        <f t="shared" si="66"/>
        <v>707600</v>
      </c>
      <c r="K320" s="17">
        <f t="shared" si="67"/>
        <v>100</v>
      </c>
      <c r="L320" s="18">
        <f t="shared" si="68"/>
        <v>0</v>
      </c>
      <c r="M320" s="17">
        <f t="shared" si="69"/>
        <v>100</v>
      </c>
      <c r="N320" s="18">
        <f t="shared" si="70"/>
        <v>0</v>
      </c>
    </row>
    <row r="321" spans="1:14" ht="45" hidden="1" outlineLevel="7" x14ac:dyDescent="0.2">
      <c r="A321" s="4" t="s">
        <v>421</v>
      </c>
      <c r="B321" s="7" t="s">
        <v>422</v>
      </c>
      <c r="C321" s="6"/>
      <c r="D321" s="6">
        <v>707600</v>
      </c>
      <c r="E321" s="6">
        <v>707600</v>
      </c>
      <c r="F321" s="6">
        <v>707600</v>
      </c>
      <c r="G321" s="17">
        <f t="shared" si="64"/>
        <v>0.11055974691719211</v>
      </c>
      <c r="H321" s="16">
        <f t="shared" si="71"/>
        <v>0.74672765303270394</v>
      </c>
      <c r="I321" s="17" t="e">
        <f t="shared" si="65"/>
        <v>#DIV/0!</v>
      </c>
      <c r="J321" s="18">
        <f t="shared" si="66"/>
        <v>707600</v>
      </c>
      <c r="K321" s="17">
        <f t="shared" si="67"/>
        <v>100</v>
      </c>
      <c r="L321" s="18">
        <f t="shared" si="68"/>
        <v>0</v>
      </c>
      <c r="M321" s="17">
        <f t="shared" si="69"/>
        <v>100</v>
      </c>
      <c r="N321" s="18">
        <f t="shared" si="70"/>
        <v>0</v>
      </c>
    </row>
    <row r="322" spans="1:14" ht="22.5" hidden="1" outlineLevel="3" x14ac:dyDescent="0.2">
      <c r="A322" s="9" t="s">
        <v>423</v>
      </c>
      <c r="B322" s="10" t="s">
        <v>424</v>
      </c>
      <c r="C322" s="11"/>
      <c r="D322" s="11">
        <v>127488.04</v>
      </c>
      <c r="E322" s="11">
        <v>127488.04</v>
      </c>
      <c r="F322" s="11">
        <v>127488.04</v>
      </c>
      <c r="G322" s="17">
        <f t="shared" si="64"/>
        <v>1.9919510228050965E-2</v>
      </c>
      <c r="H322" s="16">
        <f t="shared" si="71"/>
        <v>0.1345376553122378</v>
      </c>
      <c r="I322" s="17" t="e">
        <f t="shared" si="65"/>
        <v>#DIV/0!</v>
      </c>
      <c r="J322" s="18">
        <f t="shared" si="66"/>
        <v>127488.04</v>
      </c>
      <c r="K322" s="17">
        <f t="shared" si="67"/>
        <v>100</v>
      </c>
      <c r="L322" s="18">
        <f t="shared" si="68"/>
        <v>0</v>
      </c>
      <c r="M322" s="17">
        <f t="shared" si="69"/>
        <v>100</v>
      </c>
      <c r="N322" s="18">
        <f t="shared" si="70"/>
        <v>0</v>
      </c>
    </row>
    <row r="323" spans="1:14" ht="22.5" hidden="1" outlineLevel="4" x14ac:dyDescent="0.2">
      <c r="A323" s="9" t="s">
        <v>425</v>
      </c>
      <c r="B323" s="10" t="s">
        <v>426</v>
      </c>
      <c r="C323" s="11"/>
      <c r="D323" s="11">
        <v>127488.04</v>
      </c>
      <c r="E323" s="11">
        <v>127488.04</v>
      </c>
      <c r="F323" s="11">
        <v>127488.04</v>
      </c>
      <c r="G323" s="17">
        <f t="shared" si="64"/>
        <v>1.9919510228050965E-2</v>
      </c>
      <c r="H323" s="16">
        <f t="shared" si="71"/>
        <v>0.1345376553122378</v>
      </c>
      <c r="I323" s="17" t="e">
        <f t="shared" si="65"/>
        <v>#DIV/0!</v>
      </c>
      <c r="J323" s="18">
        <f t="shared" si="66"/>
        <v>127488.04</v>
      </c>
      <c r="K323" s="17">
        <f t="shared" si="67"/>
        <v>100</v>
      </c>
      <c r="L323" s="18">
        <f t="shared" si="68"/>
        <v>0</v>
      </c>
      <c r="M323" s="17">
        <f t="shared" si="69"/>
        <v>100</v>
      </c>
      <c r="N323" s="18">
        <f t="shared" si="70"/>
        <v>0</v>
      </c>
    </row>
    <row r="324" spans="1:14" ht="22.5" hidden="1" outlineLevel="7" x14ac:dyDescent="0.2">
      <c r="A324" s="4" t="s">
        <v>425</v>
      </c>
      <c r="B324" s="7" t="s">
        <v>426</v>
      </c>
      <c r="C324" s="6"/>
      <c r="D324" s="6">
        <v>127488.04</v>
      </c>
      <c r="E324" s="6">
        <v>127488.04</v>
      </c>
      <c r="F324" s="6">
        <v>127488.04</v>
      </c>
      <c r="G324" s="17">
        <f t="shared" si="64"/>
        <v>1.9919510228050965E-2</v>
      </c>
      <c r="H324" s="16">
        <f t="shared" si="71"/>
        <v>0.1345376553122378</v>
      </c>
      <c r="I324" s="17" t="e">
        <f t="shared" si="65"/>
        <v>#DIV/0!</v>
      </c>
      <c r="J324" s="18">
        <f t="shared" si="66"/>
        <v>127488.04</v>
      </c>
      <c r="K324" s="17">
        <f t="shared" si="67"/>
        <v>100</v>
      </c>
      <c r="L324" s="18">
        <f t="shared" si="68"/>
        <v>0</v>
      </c>
      <c r="M324" s="17">
        <f t="shared" si="69"/>
        <v>100</v>
      </c>
      <c r="N324" s="18">
        <f t="shared" si="70"/>
        <v>0</v>
      </c>
    </row>
    <row r="325" spans="1:14" ht="22.5" outlineLevel="2" collapsed="1" x14ac:dyDescent="0.2">
      <c r="A325" s="9" t="s">
        <v>427</v>
      </c>
      <c r="B325" s="10" t="s">
        <v>428</v>
      </c>
      <c r="C325" s="11">
        <v>18571509.289999999</v>
      </c>
      <c r="D325" s="11">
        <v>16782591.600000001</v>
      </c>
      <c r="E325" s="11">
        <v>25328286.699999999</v>
      </c>
      <c r="F325" s="11">
        <v>25328186.68</v>
      </c>
      <c r="G325" s="17">
        <f t="shared" si="64"/>
        <v>3.9574306235333472</v>
      </c>
      <c r="H325" s="16" t="s">
        <v>483</v>
      </c>
      <c r="I325" s="17">
        <f t="shared" si="65"/>
        <v>136.38195089312529</v>
      </c>
      <c r="J325" s="18">
        <f t="shared" si="66"/>
        <v>6756677.3900000006</v>
      </c>
      <c r="K325" s="17">
        <f t="shared" si="67"/>
        <v>150.9194007914725</v>
      </c>
      <c r="L325" s="18">
        <f t="shared" si="68"/>
        <v>8545595.0799999982</v>
      </c>
      <c r="M325" s="17">
        <f t="shared" si="69"/>
        <v>99.999605105543921</v>
      </c>
      <c r="N325" s="18">
        <f t="shared" si="70"/>
        <v>-100.01999999955297</v>
      </c>
    </row>
    <row r="326" spans="1:14" ht="157.5" hidden="1" outlineLevel="3" x14ac:dyDescent="0.2">
      <c r="A326" s="9" t="s">
        <v>429</v>
      </c>
      <c r="B326" s="12" t="s">
        <v>430</v>
      </c>
      <c r="C326" s="11"/>
      <c r="D326" s="11">
        <v>0</v>
      </c>
      <c r="E326" s="11">
        <v>44900</v>
      </c>
      <c r="F326" s="11">
        <v>44900</v>
      </c>
      <c r="G326" s="17">
        <f t="shared" ref="G326:G345" si="74">F326/F$5*100</f>
        <v>7.0154503060796012E-3</v>
      </c>
      <c r="H326" s="16">
        <f t="shared" si="71"/>
        <v>4.7382803308604303E-2</v>
      </c>
      <c r="I326" s="17" t="e">
        <f t="shared" ref="I326:I345" si="75">F326/C326*100</f>
        <v>#DIV/0!</v>
      </c>
      <c r="J326" s="18">
        <f t="shared" ref="J326:J345" si="76">F326-C326</f>
        <v>44900</v>
      </c>
      <c r="K326" s="17" t="e">
        <f t="shared" ref="K326:K344" si="77">F326/D326*100</f>
        <v>#DIV/0!</v>
      </c>
      <c r="L326" s="18">
        <f t="shared" ref="L326:L345" si="78">F326-D326</f>
        <v>44900</v>
      </c>
      <c r="M326" s="17">
        <f t="shared" ref="M326:M344" si="79">F326/E326*100</f>
        <v>100</v>
      </c>
      <c r="N326" s="18">
        <f t="shared" ref="N326:N345" si="80">F326-E326</f>
        <v>0</v>
      </c>
    </row>
    <row r="327" spans="1:14" ht="168.75" hidden="1" outlineLevel="4" x14ac:dyDescent="0.2">
      <c r="A327" s="9" t="s">
        <v>431</v>
      </c>
      <c r="B327" s="12" t="s">
        <v>432</v>
      </c>
      <c r="C327" s="11"/>
      <c r="D327" s="11">
        <v>0</v>
      </c>
      <c r="E327" s="11">
        <v>44900</v>
      </c>
      <c r="F327" s="11">
        <v>44900</v>
      </c>
      <c r="G327" s="17">
        <f t="shared" si="74"/>
        <v>7.0154503060796012E-3</v>
      </c>
      <c r="H327" s="16">
        <f t="shared" ref="H327:H350" si="81">F327/F$6*100</f>
        <v>4.7382803308604303E-2</v>
      </c>
      <c r="I327" s="17" t="e">
        <f t="shared" si="75"/>
        <v>#DIV/0!</v>
      </c>
      <c r="J327" s="18">
        <f t="shared" si="76"/>
        <v>44900</v>
      </c>
      <c r="K327" s="17" t="e">
        <f t="shared" si="77"/>
        <v>#DIV/0!</v>
      </c>
      <c r="L327" s="18">
        <f t="shared" si="78"/>
        <v>44900</v>
      </c>
      <c r="M327" s="17">
        <f t="shared" si="79"/>
        <v>100</v>
      </c>
      <c r="N327" s="18">
        <f t="shared" si="80"/>
        <v>0</v>
      </c>
    </row>
    <row r="328" spans="1:14" ht="168.75" hidden="1" outlineLevel="7" x14ac:dyDescent="0.2">
      <c r="A328" s="4" t="s">
        <v>431</v>
      </c>
      <c r="B328" s="5" t="s">
        <v>432</v>
      </c>
      <c r="C328" s="6"/>
      <c r="D328" s="6">
        <v>0</v>
      </c>
      <c r="E328" s="6">
        <v>44900</v>
      </c>
      <c r="F328" s="6">
        <v>44900</v>
      </c>
      <c r="G328" s="17">
        <f t="shared" si="74"/>
        <v>7.0154503060796012E-3</v>
      </c>
      <c r="H328" s="16">
        <f t="shared" si="81"/>
        <v>4.7382803308604303E-2</v>
      </c>
      <c r="I328" s="17" t="e">
        <f t="shared" si="75"/>
        <v>#DIV/0!</v>
      </c>
      <c r="J328" s="18">
        <f t="shared" si="76"/>
        <v>44900</v>
      </c>
      <c r="K328" s="17" t="e">
        <f t="shared" si="77"/>
        <v>#DIV/0!</v>
      </c>
      <c r="L328" s="18">
        <f t="shared" si="78"/>
        <v>44900</v>
      </c>
      <c r="M328" s="17">
        <f t="shared" si="79"/>
        <v>100</v>
      </c>
      <c r="N328" s="18">
        <f t="shared" si="80"/>
        <v>0</v>
      </c>
    </row>
    <row r="329" spans="1:14" ht="78.75" hidden="1" outlineLevel="3" x14ac:dyDescent="0.2">
      <c r="A329" s="9" t="s">
        <v>433</v>
      </c>
      <c r="B329" s="10" t="s">
        <v>434</v>
      </c>
      <c r="C329" s="11"/>
      <c r="D329" s="11">
        <v>114991.6</v>
      </c>
      <c r="E329" s="11">
        <v>114991.6</v>
      </c>
      <c r="F329" s="11">
        <v>114991.6</v>
      </c>
      <c r="G329" s="17">
        <f t="shared" si="74"/>
        <v>1.7966990098364881E-2</v>
      </c>
      <c r="H329" s="16">
        <f t="shared" si="81"/>
        <v>0.12135020857331187</v>
      </c>
      <c r="I329" s="17" t="e">
        <f t="shared" si="75"/>
        <v>#DIV/0!</v>
      </c>
      <c r="J329" s="18">
        <f t="shared" si="76"/>
        <v>114991.6</v>
      </c>
      <c r="K329" s="17">
        <f t="shared" si="77"/>
        <v>100</v>
      </c>
      <c r="L329" s="18">
        <f t="shared" si="78"/>
        <v>0</v>
      </c>
      <c r="M329" s="17">
        <f t="shared" si="79"/>
        <v>100</v>
      </c>
      <c r="N329" s="18">
        <f t="shared" si="80"/>
        <v>0</v>
      </c>
    </row>
    <row r="330" spans="1:14" ht="90" hidden="1" outlineLevel="4" x14ac:dyDescent="0.2">
      <c r="A330" s="9" t="s">
        <v>435</v>
      </c>
      <c r="B330" s="10" t="s">
        <v>436</v>
      </c>
      <c r="C330" s="11"/>
      <c r="D330" s="11">
        <v>114991.6</v>
      </c>
      <c r="E330" s="11">
        <v>114991.6</v>
      </c>
      <c r="F330" s="11">
        <v>114991.6</v>
      </c>
      <c r="G330" s="17">
        <f t="shared" si="74"/>
        <v>1.7966990098364881E-2</v>
      </c>
      <c r="H330" s="16">
        <f t="shared" si="81"/>
        <v>0.12135020857331187</v>
      </c>
      <c r="I330" s="17" t="e">
        <f t="shared" si="75"/>
        <v>#DIV/0!</v>
      </c>
      <c r="J330" s="18">
        <f t="shared" si="76"/>
        <v>114991.6</v>
      </c>
      <c r="K330" s="17">
        <f t="shared" si="77"/>
        <v>100</v>
      </c>
      <c r="L330" s="18">
        <f t="shared" si="78"/>
        <v>0</v>
      </c>
      <c r="M330" s="17">
        <f t="shared" si="79"/>
        <v>100</v>
      </c>
      <c r="N330" s="18">
        <f t="shared" si="80"/>
        <v>0</v>
      </c>
    </row>
    <row r="331" spans="1:14" ht="90" hidden="1" outlineLevel="7" x14ac:dyDescent="0.2">
      <c r="A331" s="4" t="s">
        <v>435</v>
      </c>
      <c r="B331" s="7" t="s">
        <v>436</v>
      </c>
      <c r="C331" s="6"/>
      <c r="D331" s="6">
        <v>114991.6</v>
      </c>
      <c r="E331" s="6">
        <v>114991.6</v>
      </c>
      <c r="F331" s="6">
        <v>114991.6</v>
      </c>
      <c r="G331" s="17">
        <f t="shared" si="74"/>
        <v>1.7966990098364881E-2</v>
      </c>
      <c r="H331" s="16">
        <f t="shared" si="81"/>
        <v>0.12135020857331187</v>
      </c>
      <c r="I331" s="17" t="e">
        <f t="shared" si="75"/>
        <v>#DIV/0!</v>
      </c>
      <c r="J331" s="18">
        <f t="shared" si="76"/>
        <v>114991.6</v>
      </c>
      <c r="K331" s="17">
        <f t="shared" si="77"/>
        <v>100</v>
      </c>
      <c r="L331" s="18">
        <f t="shared" si="78"/>
        <v>0</v>
      </c>
      <c r="M331" s="17">
        <f t="shared" si="79"/>
        <v>100</v>
      </c>
      <c r="N331" s="18">
        <f t="shared" si="80"/>
        <v>0</v>
      </c>
    </row>
    <row r="332" spans="1:14" ht="135" hidden="1" outlineLevel="3" x14ac:dyDescent="0.2">
      <c r="A332" s="9" t="s">
        <v>437</v>
      </c>
      <c r="B332" s="12" t="s">
        <v>438</v>
      </c>
      <c r="C332" s="11"/>
      <c r="D332" s="11">
        <v>8804100</v>
      </c>
      <c r="E332" s="11">
        <v>12940900</v>
      </c>
      <c r="F332" s="11">
        <v>12940900</v>
      </c>
      <c r="G332" s="17">
        <f t="shared" si="74"/>
        <v>2.0219652754108131</v>
      </c>
      <c r="H332" s="16">
        <f t="shared" si="81"/>
        <v>13.656483726866758</v>
      </c>
      <c r="I332" s="17" t="e">
        <f t="shared" si="75"/>
        <v>#DIV/0!</v>
      </c>
      <c r="J332" s="18">
        <f t="shared" si="76"/>
        <v>12940900</v>
      </c>
      <c r="K332" s="17">
        <f t="shared" si="77"/>
        <v>146.98719914585249</v>
      </c>
      <c r="L332" s="18">
        <f t="shared" si="78"/>
        <v>4136800</v>
      </c>
      <c r="M332" s="17">
        <f t="shared" si="79"/>
        <v>100</v>
      </c>
      <c r="N332" s="18">
        <f t="shared" si="80"/>
        <v>0</v>
      </c>
    </row>
    <row r="333" spans="1:14" ht="146.25" hidden="1" outlineLevel="4" x14ac:dyDescent="0.2">
      <c r="A333" s="9" t="s">
        <v>439</v>
      </c>
      <c r="B333" s="12" t="s">
        <v>440</v>
      </c>
      <c r="C333" s="11"/>
      <c r="D333" s="11">
        <v>8804100</v>
      </c>
      <c r="E333" s="11">
        <v>12940900</v>
      </c>
      <c r="F333" s="11">
        <v>12940900</v>
      </c>
      <c r="G333" s="17">
        <f t="shared" si="74"/>
        <v>2.0219652754108131</v>
      </c>
      <c r="H333" s="16">
        <f t="shared" si="81"/>
        <v>13.656483726866758</v>
      </c>
      <c r="I333" s="17" t="e">
        <f t="shared" si="75"/>
        <v>#DIV/0!</v>
      </c>
      <c r="J333" s="18">
        <f t="shared" si="76"/>
        <v>12940900</v>
      </c>
      <c r="K333" s="17">
        <f t="shared" si="77"/>
        <v>146.98719914585249</v>
      </c>
      <c r="L333" s="18">
        <f t="shared" si="78"/>
        <v>4136800</v>
      </c>
      <c r="M333" s="17">
        <f t="shared" si="79"/>
        <v>100</v>
      </c>
      <c r="N333" s="18">
        <f t="shared" si="80"/>
        <v>0</v>
      </c>
    </row>
    <row r="334" spans="1:14" ht="146.25" hidden="1" outlineLevel="7" x14ac:dyDescent="0.2">
      <c r="A334" s="4" t="s">
        <v>439</v>
      </c>
      <c r="B334" s="5" t="s">
        <v>440</v>
      </c>
      <c r="C334" s="6"/>
      <c r="D334" s="6">
        <v>8804100</v>
      </c>
      <c r="E334" s="6">
        <v>12940900</v>
      </c>
      <c r="F334" s="6">
        <v>12940900</v>
      </c>
      <c r="G334" s="17">
        <f t="shared" si="74"/>
        <v>2.0219652754108131</v>
      </c>
      <c r="H334" s="16">
        <f t="shared" si="81"/>
        <v>13.656483726866758</v>
      </c>
      <c r="I334" s="17" t="e">
        <f t="shared" si="75"/>
        <v>#DIV/0!</v>
      </c>
      <c r="J334" s="18">
        <f t="shared" si="76"/>
        <v>12940900</v>
      </c>
      <c r="K334" s="17">
        <f t="shared" si="77"/>
        <v>146.98719914585249</v>
      </c>
      <c r="L334" s="18">
        <f t="shared" si="78"/>
        <v>4136800</v>
      </c>
      <c r="M334" s="17">
        <f t="shared" si="79"/>
        <v>100</v>
      </c>
      <c r="N334" s="18">
        <f t="shared" si="80"/>
        <v>0</v>
      </c>
    </row>
    <row r="335" spans="1:14" ht="22.5" hidden="1" outlineLevel="3" x14ac:dyDescent="0.2">
      <c r="A335" s="9" t="s">
        <v>441</v>
      </c>
      <c r="B335" s="10" t="s">
        <v>442</v>
      </c>
      <c r="C335" s="11"/>
      <c r="D335" s="11">
        <v>7863500</v>
      </c>
      <c r="E335" s="11">
        <v>12227495.1</v>
      </c>
      <c r="F335" s="11">
        <v>12227395.08</v>
      </c>
      <c r="G335" s="17">
        <f t="shared" si="74"/>
        <v>1.9104829077180894</v>
      </c>
      <c r="H335" s="16">
        <f t="shared" si="81"/>
        <v>12.903524633680089</v>
      </c>
      <c r="I335" s="17" t="e">
        <f t="shared" si="75"/>
        <v>#DIV/0!</v>
      </c>
      <c r="J335" s="18">
        <f t="shared" si="76"/>
        <v>12227395.08</v>
      </c>
      <c r="K335" s="17">
        <f t="shared" si="77"/>
        <v>155.49558186558147</v>
      </c>
      <c r="L335" s="18">
        <f t="shared" si="78"/>
        <v>4363895.08</v>
      </c>
      <c r="M335" s="17">
        <f t="shared" si="79"/>
        <v>99.999182007441576</v>
      </c>
      <c r="N335" s="18">
        <f t="shared" si="80"/>
        <v>-100.01999999955297</v>
      </c>
    </row>
    <row r="336" spans="1:14" ht="33.75" hidden="1" outlineLevel="4" x14ac:dyDescent="0.2">
      <c r="A336" s="9" t="s">
        <v>443</v>
      </c>
      <c r="B336" s="10" t="s">
        <v>444</v>
      </c>
      <c r="C336" s="11"/>
      <c r="D336" s="11">
        <v>7863500</v>
      </c>
      <c r="E336" s="11">
        <v>12227495.1</v>
      </c>
      <c r="F336" s="11">
        <v>12227395.08</v>
      </c>
      <c r="G336" s="17">
        <f t="shared" si="74"/>
        <v>1.9104829077180894</v>
      </c>
      <c r="H336" s="16">
        <f t="shared" si="81"/>
        <v>12.903524633680089</v>
      </c>
      <c r="I336" s="17" t="e">
        <f t="shared" si="75"/>
        <v>#DIV/0!</v>
      </c>
      <c r="J336" s="18">
        <f t="shared" si="76"/>
        <v>12227395.08</v>
      </c>
      <c r="K336" s="17">
        <f t="shared" si="77"/>
        <v>155.49558186558147</v>
      </c>
      <c r="L336" s="18">
        <f t="shared" si="78"/>
        <v>4363895.08</v>
      </c>
      <c r="M336" s="17">
        <f t="shared" si="79"/>
        <v>99.999182007441576</v>
      </c>
      <c r="N336" s="18">
        <f t="shared" si="80"/>
        <v>-100.01999999955297</v>
      </c>
    </row>
    <row r="337" spans="1:14" ht="33.75" hidden="1" outlineLevel="7" x14ac:dyDescent="0.2">
      <c r="A337" s="4" t="s">
        <v>443</v>
      </c>
      <c r="B337" s="7" t="s">
        <v>444</v>
      </c>
      <c r="C337" s="6"/>
      <c r="D337" s="6">
        <v>7863500</v>
      </c>
      <c r="E337" s="6">
        <v>12227495.1</v>
      </c>
      <c r="F337" s="6">
        <v>12227395.08</v>
      </c>
      <c r="G337" s="17">
        <f t="shared" si="74"/>
        <v>1.9104829077180894</v>
      </c>
      <c r="H337" s="16">
        <f t="shared" si="81"/>
        <v>12.903524633680089</v>
      </c>
      <c r="I337" s="17" t="e">
        <f t="shared" si="75"/>
        <v>#DIV/0!</v>
      </c>
      <c r="J337" s="18">
        <f t="shared" si="76"/>
        <v>12227395.08</v>
      </c>
      <c r="K337" s="17">
        <f t="shared" si="77"/>
        <v>155.49558186558147</v>
      </c>
      <c r="L337" s="18">
        <f t="shared" si="78"/>
        <v>4363895.08</v>
      </c>
      <c r="M337" s="17">
        <f t="shared" si="79"/>
        <v>99.999182007441576</v>
      </c>
      <c r="N337" s="18">
        <f t="shared" si="80"/>
        <v>-100.01999999955297</v>
      </c>
    </row>
    <row r="338" spans="1:14" ht="22.5" outlineLevel="7" x14ac:dyDescent="0.2">
      <c r="A338" s="9" t="s">
        <v>479</v>
      </c>
      <c r="B338" s="15" t="s">
        <v>480</v>
      </c>
      <c r="C338" s="14">
        <v>847000</v>
      </c>
      <c r="D338" s="14">
        <v>0</v>
      </c>
      <c r="E338" s="14">
        <v>0</v>
      </c>
      <c r="F338" s="14">
        <v>0</v>
      </c>
      <c r="G338" s="17">
        <f t="shared" si="74"/>
        <v>0</v>
      </c>
      <c r="H338" s="16" t="s">
        <v>483</v>
      </c>
      <c r="I338" s="17">
        <f t="shared" si="75"/>
        <v>0</v>
      </c>
      <c r="J338" s="18">
        <f t="shared" si="76"/>
        <v>-847000</v>
      </c>
      <c r="K338" s="17">
        <v>0</v>
      </c>
      <c r="L338" s="18">
        <f t="shared" si="78"/>
        <v>0</v>
      </c>
      <c r="M338" s="17">
        <v>0</v>
      </c>
      <c r="N338" s="18">
        <f t="shared" si="80"/>
        <v>0</v>
      </c>
    </row>
    <row r="339" spans="1:14" ht="90" outlineLevel="1" collapsed="1" x14ac:dyDescent="0.2">
      <c r="A339" s="9" t="s">
        <v>445</v>
      </c>
      <c r="B339" s="10" t="s">
        <v>446</v>
      </c>
      <c r="C339" s="11">
        <v>4049999.37</v>
      </c>
      <c r="D339" s="11">
        <v>0</v>
      </c>
      <c r="E339" s="11">
        <v>0</v>
      </c>
      <c r="F339" s="11">
        <v>1206521.24</v>
      </c>
      <c r="G339" s="17">
        <f t="shared" si="74"/>
        <v>0.18851424949776258</v>
      </c>
      <c r="H339" s="16" t="s">
        <v>483</v>
      </c>
      <c r="I339" s="17">
        <f t="shared" si="75"/>
        <v>29.790652535336072</v>
      </c>
      <c r="J339" s="18">
        <f t="shared" si="76"/>
        <v>-2843478.13</v>
      </c>
      <c r="K339" s="17">
        <v>0</v>
      </c>
      <c r="L339" s="18">
        <f t="shared" si="78"/>
        <v>1206521.24</v>
      </c>
      <c r="M339" s="17">
        <v>0</v>
      </c>
      <c r="N339" s="18">
        <f t="shared" si="80"/>
        <v>1206521.24</v>
      </c>
    </row>
    <row r="340" spans="1:14" ht="101.25" hidden="1" outlineLevel="2" x14ac:dyDescent="0.2">
      <c r="A340" s="9" t="s">
        <v>447</v>
      </c>
      <c r="B340" s="12" t="s">
        <v>448</v>
      </c>
      <c r="C340" s="11"/>
      <c r="D340" s="11">
        <v>0</v>
      </c>
      <c r="E340" s="11">
        <v>0</v>
      </c>
      <c r="F340" s="11">
        <v>1206521.24</v>
      </c>
      <c r="G340" s="17">
        <f t="shared" si="74"/>
        <v>0.18851424949776258</v>
      </c>
      <c r="H340" s="16">
        <f t="shared" si="81"/>
        <v>1.2732373853579815</v>
      </c>
      <c r="I340" s="17" t="e">
        <f t="shared" si="75"/>
        <v>#DIV/0!</v>
      </c>
      <c r="J340" s="18">
        <f t="shared" si="76"/>
        <v>1206521.24</v>
      </c>
      <c r="K340" s="17" t="e">
        <f t="shared" si="77"/>
        <v>#DIV/0!</v>
      </c>
      <c r="L340" s="18">
        <f t="shared" si="78"/>
        <v>1206521.24</v>
      </c>
      <c r="M340" s="17" t="e">
        <f t="shared" si="79"/>
        <v>#DIV/0!</v>
      </c>
      <c r="N340" s="18">
        <f t="shared" si="80"/>
        <v>1206521.24</v>
      </c>
    </row>
    <row r="341" spans="1:14" ht="90" hidden="1" outlineLevel="3" x14ac:dyDescent="0.2">
      <c r="A341" s="9" t="s">
        <v>449</v>
      </c>
      <c r="B341" s="12" t="s">
        <v>450</v>
      </c>
      <c r="C341" s="11"/>
      <c r="D341" s="11">
        <v>0</v>
      </c>
      <c r="E341" s="11">
        <v>0</v>
      </c>
      <c r="F341" s="11">
        <v>1206521.24</v>
      </c>
      <c r="G341" s="17">
        <f t="shared" si="74"/>
        <v>0.18851424949776258</v>
      </c>
      <c r="H341" s="16">
        <f t="shared" si="81"/>
        <v>1.2732373853579815</v>
      </c>
      <c r="I341" s="17" t="e">
        <f t="shared" si="75"/>
        <v>#DIV/0!</v>
      </c>
      <c r="J341" s="18">
        <f t="shared" si="76"/>
        <v>1206521.24</v>
      </c>
      <c r="K341" s="17" t="e">
        <f t="shared" si="77"/>
        <v>#DIV/0!</v>
      </c>
      <c r="L341" s="18">
        <f t="shared" si="78"/>
        <v>1206521.24</v>
      </c>
      <c r="M341" s="17" t="e">
        <f t="shared" si="79"/>
        <v>#DIV/0!</v>
      </c>
      <c r="N341" s="18">
        <f t="shared" si="80"/>
        <v>1206521.24</v>
      </c>
    </row>
    <row r="342" spans="1:14" ht="33.75" hidden="1" outlineLevel="4" x14ac:dyDescent="0.2">
      <c r="A342" s="9" t="s">
        <v>451</v>
      </c>
      <c r="B342" s="10" t="s">
        <v>452</v>
      </c>
      <c r="C342" s="11"/>
      <c r="D342" s="11">
        <v>0</v>
      </c>
      <c r="E342" s="11">
        <v>0</v>
      </c>
      <c r="F342" s="11">
        <v>1206521.24</v>
      </c>
      <c r="G342" s="17">
        <f t="shared" si="74"/>
        <v>0.18851424949776258</v>
      </c>
      <c r="H342" s="16">
        <f t="shared" si="81"/>
        <v>1.2732373853579815</v>
      </c>
      <c r="I342" s="17" t="e">
        <f t="shared" si="75"/>
        <v>#DIV/0!</v>
      </c>
      <c r="J342" s="18">
        <f t="shared" si="76"/>
        <v>1206521.24</v>
      </c>
      <c r="K342" s="17" t="e">
        <f t="shared" si="77"/>
        <v>#DIV/0!</v>
      </c>
      <c r="L342" s="18">
        <f t="shared" si="78"/>
        <v>1206521.24</v>
      </c>
      <c r="M342" s="17" t="e">
        <f t="shared" si="79"/>
        <v>#DIV/0!</v>
      </c>
      <c r="N342" s="18">
        <f t="shared" si="80"/>
        <v>1206521.24</v>
      </c>
    </row>
    <row r="343" spans="1:14" ht="45" hidden="1" outlineLevel="5" x14ac:dyDescent="0.2">
      <c r="A343" s="9" t="s">
        <v>453</v>
      </c>
      <c r="B343" s="10" t="s">
        <v>454</v>
      </c>
      <c r="C343" s="11"/>
      <c r="D343" s="11">
        <v>0</v>
      </c>
      <c r="E343" s="11">
        <v>0</v>
      </c>
      <c r="F343" s="11">
        <v>1206521.24</v>
      </c>
      <c r="G343" s="17">
        <f t="shared" si="74"/>
        <v>0.18851424949776258</v>
      </c>
      <c r="H343" s="16">
        <f t="shared" si="81"/>
        <v>1.2732373853579815</v>
      </c>
      <c r="I343" s="17" t="e">
        <f t="shared" si="75"/>
        <v>#DIV/0!</v>
      </c>
      <c r="J343" s="18">
        <f t="shared" si="76"/>
        <v>1206521.24</v>
      </c>
      <c r="K343" s="17" t="e">
        <f t="shared" si="77"/>
        <v>#DIV/0!</v>
      </c>
      <c r="L343" s="18">
        <f t="shared" si="78"/>
        <v>1206521.24</v>
      </c>
      <c r="M343" s="17" t="e">
        <f t="shared" si="79"/>
        <v>#DIV/0!</v>
      </c>
      <c r="N343" s="18">
        <f t="shared" si="80"/>
        <v>1206521.24</v>
      </c>
    </row>
    <row r="344" spans="1:14" ht="45" hidden="1" outlineLevel="7" x14ac:dyDescent="0.2">
      <c r="A344" s="4" t="s">
        <v>453</v>
      </c>
      <c r="B344" s="7" t="s">
        <v>454</v>
      </c>
      <c r="C344" s="6"/>
      <c r="D344" s="6">
        <v>0</v>
      </c>
      <c r="E344" s="6">
        <v>0</v>
      </c>
      <c r="F344" s="6">
        <v>1206521.24</v>
      </c>
      <c r="G344" s="17">
        <f t="shared" si="74"/>
        <v>0.18851424949776258</v>
      </c>
      <c r="H344" s="16">
        <f t="shared" si="81"/>
        <v>1.2732373853579815</v>
      </c>
      <c r="I344" s="17" t="e">
        <f t="shared" si="75"/>
        <v>#DIV/0!</v>
      </c>
      <c r="J344" s="18">
        <f t="shared" si="76"/>
        <v>1206521.24</v>
      </c>
      <c r="K344" s="17" t="e">
        <f t="shared" si="77"/>
        <v>#DIV/0!</v>
      </c>
      <c r="L344" s="18">
        <f t="shared" si="78"/>
        <v>1206521.24</v>
      </c>
      <c r="M344" s="17" t="e">
        <f t="shared" si="79"/>
        <v>#DIV/0!</v>
      </c>
      <c r="N344" s="18">
        <f t="shared" si="80"/>
        <v>1206521.24</v>
      </c>
    </row>
    <row r="345" spans="1:14" ht="56.25" outlineLevel="1" collapsed="1" x14ac:dyDescent="0.2">
      <c r="A345" s="9" t="s">
        <v>455</v>
      </c>
      <c r="B345" s="10" t="s">
        <v>456</v>
      </c>
      <c r="C345" s="11">
        <v>-7264867.7000000002</v>
      </c>
      <c r="D345" s="11">
        <v>0</v>
      </c>
      <c r="E345" s="11">
        <v>0</v>
      </c>
      <c r="F345" s="11">
        <v>-1779343.09</v>
      </c>
      <c r="G345" s="17">
        <f t="shared" si="74"/>
        <v>-0.27801543486327673</v>
      </c>
      <c r="H345" s="16" t="s">
        <v>483</v>
      </c>
      <c r="I345" s="17">
        <f t="shared" si="75"/>
        <v>24.492436249045525</v>
      </c>
      <c r="J345" s="18">
        <f t="shared" si="76"/>
        <v>5485524.6100000003</v>
      </c>
      <c r="K345" s="17">
        <v>0</v>
      </c>
      <c r="L345" s="18">
        <f t="shared" si="78"/>
        <v>-1779343.09</v>
      </c>
      <c r="M345" s="17">
        <v>0</v>
      </c>
      <c r="N345" s="18">
        <f t="shared" si="80"/>
        <v>-1779343.09</v>
      </c>
    </row>
    <row r="346" spans="1:14" ht="45" hidden="1" outlineLevel="2" x14ac:dyDescent="0.2">
      <c r="A346" s="9" t="s">
        <v>457</v>
      </c>
      <c r="B346" s="10" t="s">
        <v>458</v>
      </c>
      <c r="C346" s="10"/>
      <c r="D346" s="11">
        <v>0</v>
      </c>
      <c r="E346" s="11">
        <v>0</v>
      </c>
      <c r="F346" s="11">
        <v>-1779343.09</v>
      </c>
      <c r="G346" s="10"/>
      <c r="H346" s="16">
        <f t="shared" si="81"/>
        <v>-1.8777341570600046</v>
      </c>
      <c r="I346" s="11"/>
      <c r="J346" s="11"/>
      <c r="K346" s="10"/>
      <c r="L346" s="11"/>
      <c r="M346" s="11"/>
      <c r="N346" s="11"/>
    </row>
    <row r="347" spans="1:14" ht="157.5" hidden="1" outlineLevel="3" x14ac:dyDescent="0.2">
      <c r="A347" s="9" t="s">
        <v>459</v>
      </c>
      <c r="B347" s="12" t="s">
        <v>460</v>
      </c>
      <c r="C347" s="12"/>
      <c r="D347" s="11">
        <v>0</v>
      </c>
      <c r="E347" s="11">
        <v>0</v>
      </c>
      <c r="F347" s="11">
        <v>-51918.33</v>
      </c>
      <c r="G347" s="12"/>
      <c r="H347" s="16">
        <f t="shared" si="81"/>
        <v>-5.4789220902031407E-2</v>
      </c>
      <c r="I347" s="11"/>
      <c r="J347" s="11"/>
      <c r="K347" s="12"/>
      <c r="L347" s="11"/>
      <c r="M347" s="11"/>
      <c r="N347" s="11"/>
    </row>
    <row r="348" spans="1:14" ht="157.5" hidden="1" outlineLevel="7" x14ac:dyDescent="0.2">
      <c r="A348" s="4" t="s">
        <v>459</v>
      </c>
      <c r="B348" s="5" t="s">
        <v>460</v>
      </c>
      <c r="C348" s="5"/>
      <c r="D348" s="6">
        <v>0</v>
      </c>
      <c r="E348" s="6">
        <v>0</v>
      </c>
      <c r="F348" s="6">
        <v>-51918.33</v>
      </c>
      <c r="G348" s="5"/>
      <c r="H348" s="16">
        <f t="shared" si="81"/>
        <v>-5.4789220902031407E-2</v>
      </c>
      <c r="I348" s="6"/>
      <c r="J348" s="6"/>
      <c r="K348" s="5"/>
      <c r="L348" s="6"/>
      <c r="M348" s="6"/>
      <c r="N348" s="6"/>
    </row>
    <row r="349" spans="1:14" ht="56.25" hidden="1" outlineLevel="3" x14ac:dyDescent="0.2">
      <c r="A349" s="9" t="s">
        <v>461</v>
      </c>
      <c r="B349" s="10" t="s">
        <v>462</v>
      </c>
      <c r="C349" s="10"/>
      <c r="D349" s="11">
        <v>0</v>
      </c>
      <c r="E349" s="11">
        <v>0</v>
      </c>
      <c r="F349" s="11">
        <v>-1727424.76</v>
      </c>
      <c r="G349" s="10"/>
      <c r="H349" s="16">
        <f t="shared" si="81"/>
        <v>-1.8229449361579733</v>
      </c>
      <c r="I349" s="11"/>
      <c r="J349" s="11"/>
      <c r="K349" s="10"/>
      <c r="L349" s="11"/>
      <c r="M349" s="11"/>
      <c r="N349" s="11"/>
    </row>
    <row r="350" spans="1:14" ht="56.25" hidden="1" outlineLevel="7" x14ac:dyDescent="0.2">
      <c r="A350" s="4" t="s">
        <v>461</v>
      </c>
      <c r="B350" s="7" t="s">
        <v>462</v>
      </c>
      <c r="C350" s="7"/>
      <c r="D350" s="6">
        <v>0</v>
      </c>
      <c r="E350" s="6">
        <v>0</v>
      </c>
      <c r="F350" s="6">
        <v>-1727424.76</v>
      </c>
      <c r="G350" s="7"/>
      <c r="H350" s="16">
        <f t="shared" si="81"/>
        <v>-1.8229449361579733</v>
      </c>
      <c r="I350" s="6"/>
      <c r="J350" s="6"/>
      <c r="K350" s="7"/>
      <c r="L350" s="6"/>
      <c r="M350" s="6"/>
      <c r="N350" s="6"/>
    </row>
  </sheetData>
  <mergeCells count="12">
    <mergeCell ref="A1:N1"/>
    <mergeCell ref="I3:J3"/>
    <mergeCell ref="K3:L3"/>
    <mergeCell ref="M3:N3"/>
    <mergeCell ref="A3:A4"/>
    <mergeCell ref="B3:B4"/>
    <mergeCell ref="C3:C4"/>
    <mergeCell ref="D3:D4"/>
    <mergeCell ref="E3:E4"/>
    <mergeCell ref="F3:F4"/>
    <mergeCell ref="G3:G4"/>
    <mergeCell ref="H3:H4"/>
  </mergeCells>
  <pageMargins left="0.35433070866141736" right="0.35433070866141736" top="0.39370078740157483" bottom="0.39370078740157483" header="0" footer="0"/>
  <pageSetup paperSize="9" scale="8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rep:2.56.0.334</dc:description>
  <cp:lastModifiedBy>Dohod1</cp:lastModifiedBy>
  <cp:lastPrinted>2025-01-20T11:44:54Z</cp:lastPrinted>
  <dcterms:created xsi:type="dcterms:W3CDTF">2025-01-17T12:06:34Z</dcterms:created>
  <dcterms:modified xsi:type="dcterms:W3CDTF">2025-01-20T11:46:25Z</dcterms:modified>
</cp:coreProperties>
</file>