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4940" windowHeight="9090"/>
  </bookViews>
  <sheets>
    <sheet name="ДЧБ" sheetId="1" r:id="rId1"/>
  </sheets>
  <definedNames>
    <definedName name="APPT" localSheetId="0">ДЧБ!$A$16</definedName>
    <definedName name="FIO" localSheetId="0">ДЧБ!$F$16</definedName>
    <definedName name="LAST_CELL" localSheetId="0">ДЧБ!$J$312</definedName>
    <definedName name="SIGN" localSheetId="0">ДЧБ!$A$16:$H$17</definedName>
    <definedName name="_xlnm.Print_Titles" localSheetId="0">ДЧБ!$5:$7</definedName>
  </definedNames>
  <calcPr calcId="144525"/>
</workbook>
</file>

<file path=xl/calcChain.xml><?xml version="1.0" encoding="utf-8"?>
<calcChain xmlns="http://schemas.openxmlformats.org/spreadsheetml/2006/main">
  <c r="Q11" i="1" l="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70" i="1"/>
  <c r="Q71" i="1"/>
  <c r="Q72" i="1"/>
  <c r="Q73"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70" i="1"/>
  <c r="P71" i="1"/>
  <c r="P72" i="1"/>
  <c r="P73"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3" i="1"/>
  <c r="P224" i="1"/>
  <c r="P225" i="1"/>
  <c r="P226"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7" i="1"/>
  <c r="P298" i="1"/>
  <c r="P299" i="1"/>
  <c r="P300" i="1"/>
  <c r="P301"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70" i="1"/>
  <c r="O71" i="1"/>
  <c r="O72" i="1"/>
  <c r="O73"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70" i="1"/>
  <c r="N71" i="1"/>
  <c r="N72" i="1"/>
  <c r="N73"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3" i="1"/>
  <c r="N224" i="1"/>
  <c r="N225" i="1"/>
  <c r="N226"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7" i="1"/>
  <c r="N298" i="1"/>
  <c r="N299" i="1"/>
  <c r="N300" i="1"/>
  <c r="N301"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70" i="1"/>
  <c r="M71" i="1"/>
  <c r="M72" i="1"/>
  <c r="M73"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70" i="1"/>
  <c r="L71" i="1"/>
  <c r="L72" i="1"/>
  <c r="L73"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3" i="1"/>
  <c r="L224" i="1"/>
  <c r="L225" i="1"/>
  <c r="L226"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7" i="1"/>
  <c r="L298" i="1"/>
  <c r="L299" i="1"/>
  <c r="L300" i="1"/>
  <c r="L301" i="1"/>
  <c r="L303" i="1"/>
  <c r="L304" i="1"/>
  <c r="L305" i="1"/>
  <c r="L306" i="1"/>
  <c r="L307"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70" i="1"/>
  <c r="K71" i="1"/>
  <c r="K72" i="1"/>
  <c r="K73"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70" i="1"/>
  <c r="J71" i="1"/>
  <c r="J72" i="1"/>
  <c r="J73"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D152" i="1"/>
  <c r="D90" i="1" s="1"/>
  <c r="E152" i="1"/>
  <c r="F152" i="1"/>
  <c r="G152" i="1"/>
  <c r="G90" i="1" s="1"/>
  <c r="C152" i="1"/>
  <c r="C90" i="1" s="1"/>
  <c r="E90" i="1"/>
  <c r="F90" i="1"/>
  <c r="D242" i="1"/>
  <c r="E242" i="1"/>
  <c r="F242" i="1"/>
  <c r="G242" i="1"/>
  <c r="C242" i="1"/>
  <c r="D243" i="1"/>
  <c r="E243" i="1"/>
  <c r="F243" i="1"/>
  <c r="G243" i="1"/>
  <c r="C243" i="1"/>
  <c r="D226" i="1"/>
  <c r="E226" i="1"/>
  <c r="F226" i="1"/>
  <c r="G226" i="1"/>
  <c r="C226" i="1"/>
  <c r="D136" i="1"/>
  <c r="E136" i="1"/>
  <c r="F136" i="1"/>
  <c r="G136" i="1"/>
  <c r="C136" i="1"/>
  <c r="D124" i="1"/>
  <c r="E124" i="1"/>
  <c r="F124" i="1"/>
  <c r="G124" i="1"/>
  <c r="C124" i="1"/>
  <c r="D129" i="1"/>
  <c r="E129" i="1"/>
  <c r="F129" i="1"/>
  <c r="G129" i="1"/>
  <c r="C129" i="1"/>
  <c r="D91" i="1"/>
  <c r="E91" i="1"/>
  <c r="F91" i="1"/>
  <c r="G91" i="1"/>
  <c r="C91" i="1"/>
  <c r="D92" i="1"/>
  <c r="E92" i="1"/>
  <c r="F92" i="1"/>
  <c r="G92" i="1"/>
  <c r="C92" i="1"/>
  <c r="C10" i="1"/>
  <c r="D11" i="1"/>
  <c r="E11" i="1"/>
  <c r="F11" i="1"/>
  <c r="G11" i="1"/>
  <c r="C11" i="1"/>
  <c r="D49" i="1"/>
  <c r="E49" i="1"/>
  <c r="F49" i="1"/>
  <c r="G49" i="1"/>
  <c r="C49" i="1"/>
  <c r="F69" i="1"/>
  <c r="F10" i="1" s="1"/>
  <c r="C69" i="1"/>
  <c r="D74" i="1"/>
  <c r="D69" i="1" s="1"/>
  <c r="D10" i="1" s="1"/>
  <c r="E74" i="1"/>
  <c r="E69" i="1" s="1"/>
  <c r="E10" i="1" s="1"/>
  <c r="F74" i="1"/>
  <c r="G74" i="1"/>
  <c r="C74" i="1"/>
  <c r="F9" i="1" l="1"/>
  <c r="F8" i="1" s="1"/>
  <c r="N74" i="1"/>
  <c r="P74" i="1"/>
  <c r="M74" i="1"/>
  <c r="J74" i="1"/>
  <c r="O74" i="1"/>
  <c r="Q74" i="1"/>
  <c r="K74" i="1"/>
  <c r="G69" i="1"/>
  <c r="C9" i="1"/>
  <c r="C8" i="1" s="1"/>
  <c r="D9" i="1"/>
  <c r="D8" i="1" s="1"/>
  <c r="L74" i="1"/>
  <c r="E9" i="1"/>
  <c r="E8" i="1" s="1"/>
  <c r="Q69" i="1" l="1"/>
  <c r="L69" i="1"/>
  <c r="K69" i="1"/>
  <c r="N69" i="1"/>
  <c r="P69" i="1"/>
  <c r="O69" i="1"/>
  <c r="J69" i="1"/>
  <c r="M69" i="1"/>
  <c r="G10" i="1"/>
  <c r="N10" i="1" l="1"/>
  <c r="P10" i="1"/>
  <c r="M10" i="1"/>
  <c r="J10" i="1"/>
  <c r="Q10" i="1"/>
  <c r="O10" i="1"/>
  <c r="K10" i="1"/>
  <c r="L10" i="1"/>
  <c r="G9" i="1"/>
  <c r="G8" i="1" l="1"/>
  <c r="Q9" i="1"/>
  <c r="L9" i="1"/>
  <c r="K9" i="1"/>
  <c r="N9" i="1"/>
  <c r="H9" i="1"/>
  <c r="I9" i="1" s="1"/>
  <c r="P9" i="1"/>
  <c r="J9" i="1"/>
  <c r="O9" i="1"/>
  <c r="M9" i="1"/>
  <c r="P8" i="1" l="1"/>
  <c r="O8" i="1"/>
  <c r="J8" i="1"/>
  <c r="H14" i="1"/>
  <c r="I14" i="1" s="1"/>
  <c r="H18" i="1"/>
  <c r="I18" i="1" s="1"/>
  <c r="H22" i="1"/>
  <c r="I22" i="1" s="1"/>
  <c r="H26" i="1"/>
  <c r="I26" i="1" s="1"/>
  <c r="H30" i="1"/>
  <c r="I30" i="1" s="1"/>
  <c r="H34" i="1"/>
  <c r="I34" i="1" s="1"/>
  <c r="H38" i="1"/>
  <c r="I38" i="1" s="1"/>
  <c r="H42" i="1"/>
  <c r="I42" i="1" s="1"/>
  <c r="H46" i="1"/>
  <c r="I46" i="1" s="1"/>
  <c r="H50" i="1"/>
  <c r="I50" i="1" s="1"/>
  <c r="H54" i="1"/>
  <c r="I54" i="1" s="1"/>
  <c r="H58" i="1"/>
  <c r="I58" i="1" s="1"/>
  <c r="H62" i="1"/>
  <c r="I62" i="1" s="1"/>
  <c r="Q8" i="1"/>
  <c r="L8" i="1"/>
  <c r="K8" i="1"/>
  <c r="H13" i="1"/>
  <c r="I13" i="1" s="1"/>
  <c r="H17" i="1"/>
  <c r="I17" i="1" s="1"/>
  <c r="H21" i="1"/>
  <c r="I21" i="1" s="1"/>
  <c r="H25" i="1"/>
  <c r="I25" i="1" s="1"/>
  <c r="H29" i="1"/>
  <c r="I29" i="1" s="1"/>
  <c r="H33" i="1"/>
  <c r="I33" i="1" s="1"/>
  <c r="H37" i="1"/>
  <c r="I37" i="1" s="1"/>
  <c r="H41" i="1"/>
  <c r="I41" i="1" s="1"/>
  <c r="H45" i="1"/>
  <c r="I45" i="1" s="1"/>
  <c r="H49" i="1"/>
  <c r="I49" i="1" s="1"/>
  <c r="H53" i="1"/>
  <c r="I53" i="1" s="1"/>
  <c r="H57" i="1"/>
  <c r="I57" i="1" s="1"/>
  <c r="H61" i="1"/>
  <c r="I61" i="1" s="1"/>
  <c r="H65" i="1"/>
  <c r="I65" i="1" s="1"/>
  <c r="H73" i="1"/>
  <c r="I73" i="1" s="1"/>
  <c r="H77" i="1"/>
  <c r="I77" i="1" s="1"/>
  <c r="H81" i="1"/>
  <c r="I81" i="1" s="1"/>
  <c r="H85" i="1"/>
  <c r="I85" i="1" s="1"/>
  <c r="H48" i="1"/>
  <c r="I48" i="1" s="1"/>
  <c r="H118" i="1"/>
  <c r="I118" i="1" s="1"/>
  <c r="H158" i="1"/>
  <c r="I158" i="1" s="1"/>
  <c r="H194" i="1"/>
  <c r="I194" i="1" s="1"/>
  <c r="M8" i="1"/>
  <c r="H15" i="1"/>
  <c r="I15" i="1" s="1"/>
  <c r="H23" i="1"/>
  <c r="I23" i="1" s="1"/>
  <c r="H31" i="1"/>
  <c r="I31" i="1" s="1"/>
  <c r="H39" i="1"/>
  <c r="I39" i="1" s="1"/>
  <c r="H47" i="1"/>
  <c r="I47" i="1" s="1"/>
  <c r="H55" i="1"/>
  <c r="I55" i="1" s="1"/>
  <c r="H63" i="1"/>
  <c r="I63" i="1" s="1"/>
  <c r="H68" i="1"/>
  <c r="I68" i="1" s="1"/>
  <c r="H79" i="1"/>
  <c r="I79" i="1" s="1"/>
  <c r="H84" i="1"/>
  <c r="I84" i="1" s="1"/>
  <c r="H89" i="1"/>
  <c r="I89" i="1" s="1"/>
  <c r="H93" i="1"/>
  <c r="I93" i="1" s="1"/>
  <c r="H97" i="1"/>
  <c r="I97" i="1" s="1"/>
  <c r="H101" i="1"/>
  <c r="I101" i="1" s="1"/>
  <c r="H105" i="1"/>
  <c r="I105" i="1" s="1"/>
  <c r="H109" i="1"/>
  <c r="I109" i="1" s="1"/>
  <c r="H113" i="1"/>
  <c r="I113" i="1" s="1"/>
  <c r="H117" i="1"/>
  <c r="I117" i="1" s="1"/>
  <c r="H121" i="1"/>
  <c r="I121" i="1" s="1"/>
  <c r="H125" i="1"/>
  <c r="I125" i="1" s="1"/>
  <c r="H129" i="1"/>
  <c r="I129" i="1" s="1"/>
  <c r="H133" i="1"/>
  <c r="I133" i="1" s="1"/>
  <c r="H137" i="1"/>
  <c r="I137" i="1" s="1"/>
  <c r="H141" i="1"/>
  <c r="I141" i="1" s="1"/>
  <c r="H145" i="1"/>
  <c r="I145" i="1" s="1"/>
  <c r="H149" i="1"/>
  <c r="I149" i="1" s="1"/>
  <c r="H153" i="1"/>
  <c r="I153" i="1" s="1"/>
  <c r="H157" i="1"/>
  <c r="I157" i="1" s="1"/>
  <c r="H161" i="1"/>
  <c r="I161" i="1" s="1"/>
  <c r="H165" i="1"/>
  <c r="I165" i="1" s="1"/>
  <c r="H169" i="1"/>
  <c r="I169" i="1" s="1"/>
  <c r="H173" i="1"/>
  <c r="I173" i="1" s="1"/>
  <c r="H177" i="1"/>
  <c r="I177" i="1" s="1"/>
  <c r="H181" i="1"/>
  <c r="I181" i="1" s="1"/>
  <c r="H185" i="1"/>
  <c r="I185" i="1" s="1"/>
  <c r="H189" i="1"/>
  <c r="I189" i="1" s="1"/>
  <c r="H193" i="1"/>
  <c r="I193" i="1" s="1"/>
  <c r="H197" i="1"/>
  <c r="I197" i="1" s="1"/>
  <c r="H201" i="1"/>
  <c r="I201" i="1" s="1"/>
  <c r="H205" i="1"/>
  <c r="I205" i="1" s="1"/>
  <c r="H209" i="1"/>
  <c r="I209" i="1" s="1"/>
  <c r="H213" i="1"/>
  <c r="I213" i="1" s="1"/>
  <c r="H217" i="1"/>
  <c r="I217" i="1" s="1"/>
  <c r="H221" i="1"/>
  <c r="I221" i="1" s="1"/>
  <c r="H225" i="1"/>
  <c r="I225" i="1" s="1"/>
  <c r="H229" i="1"/>
  <c r="I229" i="1" s="1"/>
  <c r="H233" i="1"/>
  <c r="H237" i="1"/>
  <c r="H241" i="1"/>
  <c r="H245" i="1"/>
  <c r="H249" i="1"/>
  <c r="H253" i="1"/>
  <c r="H257" i="1"/>
  <c r="H261" i="1"/>
  <c r="H265" i="1"/>
  <c r="H269" i="1"/>
  <c r="H273" i="1"/>
  <c r="H277" i="1"/>
  <c r="H281" i="1"/>
  <c r="H285" i="1"/>
  <c r="H289" i="1"/>
  <c r="H293" i="1"/>
  <c r="H297" i="1"/>
  <c r="H301" i="1"/>
  <c r="H16" i="1"/>
  <c r="I16" i="1" s="1"/>
  <c r="H24" i="1"/>
  <c r="I24" i="1" s="1"/>
  <c r="H32" i="1"/>
  <c r="I32" i="1" s="1"/>
  <c r="H40" i="1"/>
  <c r="I40" i="1" s="1"/>
  <c r="H56" i="1"/>
  <c r="I56" i="1" s="1"/>
  <c r="H64" i="1"/>
  <c r="I64" i="1" s="1"/>
  <c r="H70" i="1"/>
  <c r="I70" i="1" s="1"/>
  <c r="H75" i="1"/>
  <c r="I75" i="1" s="1"/>
  <c r="H80" i="1"/>
  <c r="I80" i="1" s="1"/>
  <c r="H86" i="1"/>
  <c r="I86" i="1" s="1"/>
  <c r="H90" i="1"/>
  <c r="I90" i="1" s="1"/>
  <c r="H94" i="1"/>
  <c r="I94" i="1" s="1"/>
  <c r="H98" i="1"/>
  <c r="I98" i="1" s="1"/>
  <c r="H102" i="1"/>
  <c r="I102" i="1" s="1"/>
  <c r="H106" i="1"/>
  <c r="I106" i="1" s="1"/>
  <c r="H110" i="1"/>
  <c r="I110" i="1" s="1"/>
  <c r="H114" i="1"/>
  <c r="I114" i="1" s="1"/>
  <c r="H122" i="1"/>
  <c r="I122" i="1" s="1"/>
  <c r="H126" i="1"/>
  <c r="I126" i="1" s="1"/>
  <c r="H130" i="1"/>
  <c r="I130" i="1" s="1"/>
  <c r="H134" i="1"/>
  <c r="I134" i="1" s="1"/>
  <c r="H138" i="1"/>
  <c r="I138" i="1" s="1"/>
  <c r="H142" i="1"/>
  <c r="I142" i="1" s="1"/>
  <c r="H146" i="1"/>
  <c r="I146" i="1" s="1"/>
  <c r="H150" i="1"/>
  <c r="I150" i="1" s="1"/>
  <c r="H154" i="1"/>
  <c r="I154" i="1" s="1"/>
  <c r="H162" i="1"/>
  <c r="I162" i="1" s="1"/>
  <c r="H166" i="1"/>
  <c r="I166" i="1" s="1"/>
  <c r="H170" i="1"/>
  <c r="I170" i="1" s="1"/>
  <c r="H174" i="1"/>
  <c r="I174" i="1" s="1"/>
  <c r="H178" i="1"/>
  <c r="I178" i="1" s="1"/>
  <c r="H182" i="1"/>
  <c r="I182" i="1" s="1"/>
  <c r="H186" i="1"/>
  <c r="I186" i="1" s="1"/>
  <c r="H190" i="1"/>
  <c r="I190" i="1" s="1"/>
  <c r="H198" i="1"/>
  <c r="I198" i="1" s="1"/>
  <c r="H202" i="1"/>
  <c r="I202" i="1" s="1"/>
  <c r="H206" i="1"/>
  <c r="I206" i="1" s="1"/>
  <c r="H210" i="1"/>
  <c r="I210" i="1" s="1"/>
  <c r="H19" i="1"/>
  <c r="I19" i="1" s="1"/>
  <c r="H35" i="1"/>
  <c r="I35" i="1" s="1"/>
  <c r="H51" i="1"/>
  <c r="I51" i="1" s="1"/>
  <c r="H66" i="1"/>
  <c r="I66" i="1" s="1"/>
  <c r="H76" i="1"/>
  <c r="I76" i="1" s="1"/>
  <c r="H87" i="1"/>
  <c r="I87" i="1" s="1"/>
  <c r="H95" i="1"/>
  <c r="I95" i="1" s="1"/>
  <c r="H103" i="1"/>
  <c r="I103" i="1" s="1"/>
  <c r="H111" i="1"/>
  <c r="I111" i="1" s="1"/>
  <c r="H119" i="1"/>
  <c r="I119" i="1" s="1"/>
  <c r="H127" i="1"/>
  <c r="I127" i="1" s="1"/>
  <c r="H135" i="1"/>
  <c r="I135" i="1" s="1"/>
  <c r="H143" i="1"/>
  <c r="I143" i="1" s="1"/>
  <c r="H151" i="1"/>
  <c r="I151" i="1" s="1"/>
  <c r="H159" i="1"/>
  <c r="I159" i="1" s="1"/>
  <c r="H167" i="1"/>
  <c r="I167" i="1" s="1"/>
  <c r="H175" i="1"/>
  <c r="I175" i="1" s="1"/>
  <c r="H183" i="1"/>
  <c r="I183" i="1" s="1"/>
  <c r="H191" i="1"/>
  <c r="I191" i="1" s="1"/>
  <c r="H199" i="1"/>
  <c r="I199" i="1" s="1"/>
  <c r="H207" i="1"/>
  <c r="I207" i="1" s="1"/>
  <c r="H214" i="1"/>
  <c r="I214" i="1" s="1"/>
  <c r="H219" i="1"/>
  <c r="I219" i="1" s="1"/>
  <c r="H224" i="1"/>
  <c r="I224" i="1" s="1"/>
  <c r="H230" i="1"/>
  <c r="I230" i="1" s="1"/>
  <c r="H235" i="1"/>
  <c r="H240" i="1"/>
  <c r="H246" i="1"/>
  <c r="H251" i="1"/>
  <c r="H256" i="1"/>
  <c r="H262" i="1"/>
  <c r="H267" i="1"/>
  <c r="H272" i="1"/>
  <c r="H278" i="1"/>
  <c r="H283" i="1"/>
  <c r="H288" i="1"/>
  <c r="H294" i="1"/>
  <c r="H299" i="1"/>
  <c r="H11" i="1"/>
  <c r="I11" i="1" s="1"/>
  <c r="H43" i="1"/>
  <c r="I43" i="1" s="1"/>
  <c r="H59" i="1"/>
  <c r="I59" i="1" s="1"/>
  <c r="H82" i="1"/>
  <c r="I82" i="1" s="1"/>
  <c r="H99" i="1"/>
  <c r="I99" i="1" s="1"/>
  <c r="H115" i="1"/>
  <c r="I115" i="1" s="1"/>
  <c r="H131" i="1"/>
  <c r="I131" i="1" s="1"/>
  <c r="H147" i="1"/>
  <c r="I147" i="1" s="1"/>
  <c r="H163" i="1"/>
  <c r="I163" i="1" s="1"/>
  <c r="H179" i="1"/>
  <c r="I179" i="1" s="1"/>
  <c r="H195" i="1"/>
  <c r="I195" i="1" s="1"/>
  <c r="H211" i="1"/>
  <c r="I211" i="1" s="1"/>
  <c r="H222" i="1"/>
  <c r="I222" i="1" s="1"/>
  <c r="H232" i="1"/>
  <c r="H243" i="1"/>
  <c r="H254" i="1"/>
  <c r="H259" i="1"/>
  <c r="H270" i="1"/>
  <c r="H280" i="1"/>
  <c r="H291" i="1"/>
  <c r="H302" i="1"/>
  <c r="H20" i="1"/>
  <c r="I20" i="1" s="1"/>
  <c r="H36" i="1"/>
  <c r="I36" i="1" s="1"/>
  <c r="H52" i="1"/>
  <c r="I52" i="1" s="1"/>
  <c r="H67" i="1"/>
  <c r="I67" i="1" s="1"/>
  <c r="H78" i="1"/>
  <c r="I78" i="1" s="1"/>
  <c r="H88" i="1"/>
  <c r="I88" i="1" s="1"/>
  <c r="H96" i="1"/>
  <c r="I96" i="1" s="1"/>
  <c r="H104" i="1"/>
  <c r="I104" i="1" s="1"/>
  <c r="H112" i="1"/>
  <c r="I112" i="1" s="1"/>
  <c r="H120" i="1"/>
  <c r="I120" i="1" s="1"/>
  <c r="H128" i="1"/>
  <c r="I128" i="1" s="1"/>
  <c r="H136" i="1"/>
  <c r="I136" i="1" s="1"/>
  <c r="H144" i="1"/>
  <c r="I144" i="1" s="1"/>
  <c r="H152" i="1"/>
  <c r="I152" i="1" s="1"/>
  <c r="H160" i="1"/>
  <c r="I160" i="1" s="1"/>
  <c r="H168" i="1"/>
  <c r="I168" i="1" s="1"/>
  <c r="H176" i="1"/>
  <c r="I176" i="1" s="1"/>
  <c r="H184" i="1"/>
  <c r="I184" i="1" s="1"/>
  <c r="H192" i="1"/>
  <c r="I192" i="1" s="1"/>
  <c r="H200" i="1"/>
  <c r="I200" i="1" s="1"/>
  <c r="H208" i="1"/>
  <c r="I208" i="1" s="1"/>
  <c r="H215" i="1"/>
  <c r="I215" i="1" s="1"/>
  <c r="H220" i="1"/>
  <c r="I220" i="1" s="1"/>
  <c r="H226" i="1"/>
  <c r="I226" i="1" s="1"/>
  <c r="H231" i="1"/>
  <c r="H236" i="1"/>
  <c r="H242" i="1"/>
  <c r="H247" i="1"/>
  <c r="H252" i="1"/>
  <c r="H258" i="1"/>
  <c r="H263" i="1"/>
  <c r="H268" i="1"/>
  <c r="H274" i="1"/>
  <c r="H279" i="1"/>
  <c r="H284" i="1"/>
  <c r="H290" i="1"/>
  <c r="H295" i="1"/>
  <c r="H300" i="1"/>
  <c r="N8" i="1"/>
  <c r="H27" i="1"/>
  <c r="I27" i="1" s="1"/>
  <c r="H71" i="1"/>
  <c r="I71" i="1" s="1"/>
  <c r="H91" i="1"/>
  <c r="I91" i="1" s="1"/>
  <c r="H107" i="1"/>
  <c r="I107" i="1" s="1"/>
  <c r="H123" i="1"/>
  <c r="I123" i="1" s="1"/>
  <c r="H139" i="1"/>
  <c r="I139" i="1" s="1"/>
  <c r="H155" i="1"/>
  <c r="I155" i="1" s="1"/>
  <c r="H171" i="1"/>
  <c r="I171" i="1" s="1"/>
  <c r="H187" i="1"/>
  <c r="I187" i="1" s="1"/>
  <c r="H203" i="1"/>
  <c r="I203" i="1" s="1"/>
  <c r="H216" i="1"/>
  <c r="I216" i="1" s="1"/>
  <c r="H227" i="1"/>
  <c r="I227" i="1" s="1"/>
  <c r="H238" i="1"/>
  <c r="H248" i="1"/>
  <c r="H264" i="1"/>
  <c r="H275" i="1"/>
  <c r="H286" i="1"/>
  <c r="H296" i="1"/>
  <c r="H100" i="1"/>
  <c r="I100" i="1" s="1"/>
  <c r="H72" i="1"/>
  <c r="I72" i="1" s="1"/>
  <c r="H204" i="1"/>
  <c r="I204" i="1" s="1"/>
  <c r="H271" i="1"/>
  <c r="H28" i="1"/>
  <c r="I28" i="1" s="1"/>
  <c r="H83" i="1"/>
  <c r="I83" i="1" s="1"/>
  <c r="H116" i="1"/>
  <c r="I116" i="1" s="1"/>
  <c r="H148" i="1"/>
  <c r="I148" i="1" s="1"/>
  <c r="H180" i="1"/>
  <c r="I180" i="1" s="1"/>
  <c r="H212" i="1"/>
  <c r="I212" i="1" s="1"/>
  <c r="H234" i="1"/>
  <c r="H255" i="1"/>
  <c r="H276" i="1"/>
  <c r="H298" i="1"/>
  <c r="H44" i="1"/>
  <c r="I44" i="1" s="1"/>
  <c r="H92" i="1"/>
  <c r="I92" i="1" s="1"/>
  <c r="H124" i="1"/>
  <c r="I124" i="1" s="1"/>
  <c r="H156" i="1"/>
  <c r="I156" i="1" s="1"/>
  <c r="H188" i="1"/>
  <c r="I188" i="1" s="1"/>
  <c r="H218" i="1"/>
  <c r="I218" i="1" s="1"/>
  <c r="H239" i="1"/>
  <c r="H260" i="1"/>
  <c r="H282" i="1"/>
  <c r="H8" i="1"/>
  <c r="H60" i="1"/>
  <c r="I60" i="1" s="1"/>
  <c r="H132" i="1"/>
  <c r="I132" i="1" s="1"/>
  <c r="H164" i="1"/>
  <c r="I164" i="1" s="1"/>
  <c r="H196" i="1"/>
  <c r="I196" i="1" s="1"/>
  <c r="H223" i="1"/>
  <c r="I223" i="1" s="1"/>
  <c r="H244" i="1"/>
  <c r="H266" i="1"/>
  <c r="H287" i="1"/>
  <c r="H12" i="1"/>
  <c r="I12" i="1" s="1"/>
  <c r="H108" i="1"/>
  <c r="I108" i="1" s="1"/>
  <c r="H140" i="1"/>
  <c r="I140" i="1" s="1"/>
  <c r="H172" i="1"/>
  <c r="I172" i="1" s="1"/>
  <c r="H228" i="1"/>
  <c r="I228" i="1" s="1"/>
  <c r="H250" i="1"/>
  <c r="H292" i="1"/>
  <c r="H74" i="1"/>
  <c r="I74" i="1" s="1"/>
  <c r="H69" i="1"/>
  <c r="I69" i="1" s="1"/>
  <c r="H10" i="1"/>
  <c r="I10" i="1" s="1"/>
</calcChain>
</file>

<file path=xl/sharedStrings.xml><?xml version="1.0" encoding="utf-8"?>
<sst xmlns="http://schemas.openxmlformats.org/spreadsheetml/2006/main" count="647" uniqueCount="440">
  <si>
    <t>КВД</t>
  </si>
  <si>
    <t>Наименование КВД</t>
  </si>
  <si>
    <t>Итого</t>
  </si>
  <si>
    <t>1 00 00 000 00 0000 000</t>
  </si>
  <si>
    <t>НАЛОГОВЫЕ И НЕНАЛОГОВЫЕ ДОХОДЫ</t>
  </si>
  <si>
    <t>1 01 00 000 00 0000 000</t>
  </si>
  <si>
    <t>НАЛОГИ НА ПРИБЫЛЬ, ДОХОДЫ</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</si>
  <si>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</si>
  <si>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</si>
  <si>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</si>
  <si>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</si>
  <si>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1 01 02 010 01 1000 110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</si>
  <si>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</si>
  <si>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1 01 02 010 01 3000 110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</si>
  <si>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</si>
  <si>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</si>
  <si>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</si>
  <si>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</si>
  <si>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</si>
  <si>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</si>
  <si>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</si>
  <si>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</si>
  <si>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</si>
  <si>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1 01 02 030 01 3000 110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</si>
  <si>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</si>
  <si>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</si>
  <si>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</si>
  <si>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1 01 02 040 01 1000 110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</si>
  <si>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</si>
  <si>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1 01 02 080 01 0000 110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</si>
  <si>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</si>
  <si>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1 01 02 080 01 1000 110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</si>
  <si>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</si>
  <si>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</si>
  <si>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</si>
  <si>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1 01 02 130 01 1000 110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</si>
  <si>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</si>
  <si>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1 01 02 210 01 0000 110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</si>
  <si>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</si>
  <si>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1 01 02 210 01 1000 110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</si>
  <si>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</si>
  <si>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</si>
  <si>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</si>
  <si>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</si>
  <si>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</si>
  <si>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</si>
  <si>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</si>
  <si>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</si>
  <si>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</si>
  <si>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</si>
  <si>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</si>
  <si>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</si>
  <si>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</si>
  <si>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</si>
  <si>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</si>
  <si>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</si>
  <si>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</si>
  <si>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</si>
  <si>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</si>
  <si>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</si>
  <si>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</si>
  <si>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1 05 01 011 01 0000 110</t>
  </si>
  <si>
    <t>1 05 01 011 01 1000 110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</si>
  <si>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</si>
  <si>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1 05 01 011 01 3000 110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</si>
  <si>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</si>
  <si>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</si>
  <si>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</si>
  <si>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1 05 01 021 01 0000 110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</si>
  <si>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</si>
  <si>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1 05 01 021 01 1000 110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</si>
  <si>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</si>
  <si>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1 05 03 000 01 0000 110</t>
  </si>
  <si>
    <t>Единый сельскохозяйственный налог</t>
  </si>
  <si>
    <t>1 05 03 010 01 0000 110</t>
  </si>
  <si>
    <t>1 05 03 010 01 1000 110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</si>
  <si>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</si>
  <si>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1 05 04 000 02 0000 110</t>
  </si>
  <si>
    <t>Налог, взимаемый в связи с применением патентной системы налогообложения</t>
  </si>
  <si>
    <t>1 05 04 060 02 0000 110</t>
  </si>
  <si>
    <t>Налог, взимаемый в связи с применением патентной системы налогообложения, зачисляемый в бюджеты муниципальных округов</t>
  </si>
  <si>
    <t>1 05 04 060 02 1000 110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</si>
  <si>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</si>
  <si>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1 06 00 000 00 0000 000</t>
  </si>
  <si>
    <t>НАЛОГИ НА ИМУЩЕСТВО</t>
  </si>
  <si>
    <t>1 06 01 000 00 0000 110</t>
  </si>
  <si>
    <t>Налог на имущество физических лиц</t>
  </si>
  <si>
    <t>1 06 01 020 14 0000 110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</si>
  <si>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</si>
  <si>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1 06 01 020 14 1000 110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</si>
  <si>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</si>
  <si>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1 06 06 000 00 0000 110</t>
  </si>
  <si>
    <t>Земельный налог</t>
  </si>
  <si>
    <t>1 06 06 030 00 0000 110</t>
  </si>
  <si>
    <t>Земельный налог с организаций</t>
  </si>
  <si>
    <t>1 06 06 032 14 0000 110</t>
  </si>
  <si>
    <t>Земельный налог с организаций, обладающих земельным участком, расположенным в границах муниципальных округов</t>
  </si>
  <si>
    <t>1 06 06 032 14 1000 110</t>
  </si>
  <si>
    <t>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</si>
  <si>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1 06 06 040 00 0000 110</t>
  </si>
  <si>
    <t>Земельный налог с физических лиц</t>
  </si>
  <si>
    <t>1 06 06 042 14 0000 110</t>
  </si>
  <si>
    <t>Земельный налог с физических лиц, обладающих земельным участком, расположенным в границах муниципальных округов</t>
  </si>
  <si>
    <t>1 06 06 042 14 1000 110</t>
  </si>
  <si>
    <t>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</si>
  <si>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</si>
  <si>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</si>
  <si>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</si>
  <si>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</si>
  <si>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</si>
  <si>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</si>
  <si>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1 08 03 010 01 1050 110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</si>
  <si>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</si>
  <si>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1 08 03 010 01 1060 110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</si>
  <si>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</si>
  <si>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</si>
  <si>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</si>
  <si>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</si>
  <si>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</si>
  <si>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</si>
  <si>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</si>
  <si>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</si>
  <si>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</si>
  <si>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</si>
  <si>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</si>
  <si>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</si>
  <si>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</si>
  <si>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</si>
  <si>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</si>
  <si>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1 11 05 034 14 0000 120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</si>
  <si>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</si>
  <si>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</si>
  <si>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</si>
  <si>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1 11 05 074 14 0000 120</t>
  </si>
  <si>
    <t>Доходы от сдачи в аренду имущества, составляющего казну муниципальных округов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</si>
  <si>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</si>
  <si>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</si>
  <si>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</si>
  <si>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</si>
  <si>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1 11 05 312 14 0000 120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</si>
  <si>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</si>
  <si>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1 11 05 320 00 0000 120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</si>
  <si>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</si>
  <si>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1 11 05 324 14 0000 120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</si>
  <si>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</si>
  <si>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</si>
  <si>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</si>
  <si>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</si>
  <si>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</si>
  <si>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</si>
  <si>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</si>
  <si>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</si>
  <si>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</si>
  <si>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</si>
  <si>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</si>
  <si>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</si>
  <si>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</si>
  <si>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</si>
  <si>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</si>
  <si>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1 12 01 070 01 0000 120</t>
  </si>
  <si>
    <t>Плата за выбросы загрязняющих веществ, образующихся при сжигании на факельных установках и (или) рассеивании попутного нефтяного газа</t>
  </si>
  <si>
    <t>1 12 01 070 01 6000 120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</si>
  <si>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</si>
  <si>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</si>
  <si>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</si>
  <si>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</si>
  <si>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</si>
  <si>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</si>
  <si>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</si>
  <si>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1 13 01 994 14 0000 130</t>
  </si>
  <si>
    <t>Прочие доходы от оказания платных услуг (работ) получателями средств бюджетов муниципальных округов</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</si>
  <si>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</si>
  <si>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</si>
  <si>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</si>
  <si>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</si>
  <si>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1 13 02 064 14 0000 130</t>
  </si>
  <si>
    <t>Доходы, поступающие в порядке возмещения расходов, понесенных в связи с эксплуатацией имущества муниципальных округов</t>
  </si>
  <si>
    <t>1 13 02 990 00 0000 130</t>
  </si>
  <si>
    <t>Прочие доходы от компенсации затрат государства</t>
  </si>
  <si>
    <t>1 13 02 994 14 0000 130</t>
  </si>
  <si>
    <t>Прочие доходы от компенсации затрат бюджетов муниципальных округов</t>
  </si>
  <si>
    <t>1 14 00 000 00 0000 000</t>
  </si>
  <si>
    <t>ДОХОДЫ ОТ ПРОДАЖИ МАТЕРИАЛЬНЫХ И НЕМАТЕРИАЛЬНЫХ АКТИВОВ</t>
  </si>
  <si>
    <t>1 14 02 000 00 0000 000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</si>
  <si>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</si>
  <si>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1 14 02 040 14 0000 410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</si>
  <si>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</si>
  <si>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1 14 02 043 14 0000 410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</si>
  <si>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</si>
  <si>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</si>
  <si>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</si>
  <si>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</si>
  <si>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</si>
  <si>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</si>
  <si>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</si>
  <si>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1 14 06 020 00 0000 430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</si>
  <si>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</si>
  <si>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1 14 06 024 14 0000 430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</si>
  <si>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</si>
  <si>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</si>
  <si>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</si>
  <si>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</si>
  <si>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</si>
  <si>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1 14 06 312 14 0000 430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</si>
  <si>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</si>
  <si>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</si>
  <si>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</si>
  <si>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</si>
  <si>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</si>
  <si>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</si>
  <si>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</si>
  <si>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</si>
  <si>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</si>
  <si>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1 16 01 053 01 0035 140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</si>
  <si>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</si>
  <si>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1 16 01 053 01 9000 140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</si>
  <si>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</si>
  <si>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</si>
  <si>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</si>
  <si>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</si>
  <si>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</si>
  <si>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1 16 01 063 01 0009 140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</si>
  <si>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</si>
  <si>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1 16 01 063 01 0091 140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</si>
  <si>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</si>
  <si>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1 16 01 063 01 0101 140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</si>
  <si>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</si>
  <si>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1 16 01 063 01 9000 140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</si>
  <si>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</si>
  <si>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</si>
  <si>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</si>
  <si>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1 16 01 073 01 0000 140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</si>
  <si>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</si>
  <si>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1 16 01 073 01 0017 140</t>
  </si>
  <si>
    <t>1 16 01 073 01 0019 140</t>
  </si>
  <si>
    <t>1 16 01 073 01 0027 140</t>
  </si>
  <si>
    <t>1 16 01 074 01 0000 140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</si>
  <si>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</si>
  <si>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</si>
  <si>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</si>
  <si>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</si>
  <si>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</si>
  <si>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1 16 01 143 01 0002 140</t>
  </si>
  <si>
    <t>1 16 01 143 01 9000 140</t>
  </si>
  <si>
    <t>Административные штрафы, установленные Главой 14 КоАП РФ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(иные штрафы)</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</si>
  <si>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</si>
  <si>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</si>
  <si>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1 16 01 153 01 0000 140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</si>
  <si>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</si>
  <si>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1 16 01 153 01 0005 140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</si>
  <si>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</si>
  <si>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1 16 01 153 01 0006 140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</si>
  <si>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</si>
  <si>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</si>
  <si>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</si>
  <si>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</si>
  <si>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</si>
  <si>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1 16 01 173 01 0007 140</t>
  </si>
  <si>
    <t>1 16 01 173 01 0008 140</t>
  </si>
  <si>
    <t>1 16 01 173 01 9000 140</t>
  </si>
  <si>
    <t>Административные штрафы, установленные Главой 17 КоАП РФ за административные правонарушения, посягающие на институты государственной власти, налагаемые мировыми судьями (иные штрафы)</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</si>
  <si>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</si>
  <si>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</si>
  <si>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</si>
  <si>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</si>
  <si>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</si>
  <si>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</si>
  <si>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1 16 01 193 01 0013 140</t>
  </si>
  <si>
    <t>1 16 01 193 01 9000 140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</si>
  <si>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</si>
  <si>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</si>
  <si>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</si>
  <si>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1 16 01 203 01 0000 140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</si>
  <si>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</si>
  <si>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1 16 01 203 01 0008 140</t>
  </si>
  <si>
    <t>1 16 01 203 01 0013 140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</si>
  <si>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</si>
  <si>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1 16 01 203 01 9000 140</t>
  </si>
  <si>
    <t>1 16 01 330 00 0000 140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</si>
  <si>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</si>
  <si>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1 16 01 333 01 0000 140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</si>
  <si>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</si>
  <si>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1 16 01 333 01 0016 140</t>
  </si>
  <si>
    <t>1 16 01 333 01 0171 140</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</si>
  <si>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</si>
  <si>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</si>
  <si>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</si>
  <si>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</si>
  <si>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1 17 00 000 00 0000 000</t>
  </si>
  <si>
    <t>ПРОЧИЕ НЕНАЛОГОВЫЕ ДОХОДЫ</t>
  </si>
  <si>
    <t>1 17 05 000 00 0000 180</t>
  </si>
  <si>
    <t>Прочие неналоговые доходы</t>
  </si>
  <si>
    <t>1 17 05 040 14 0000 180</t>
  </si>
  <si>
    <t>Прочие неналоговые доходы бюджетов муниципальных округов</t>
  </si>
  <si>
    <t>1 17 15 000 00 0000 150</t>
  </si>
  <si>
    <t>Инициативные платежи</t>
  </si>
  <si>
    <t>1 17 15 020 14 0000 150</t>
  </si>
  <si>
    <t>Инициативные платежи, зачисляемые в бюджеты муниципальных округов</t>
  </si>
  <si>
    <t>1 17 15 020 14 0001 150</t>
  </si>
  <si>
    <t>Инициативные платежи, зачисляемые в бюджеты муниципальных округов (Ремонт и оснащение школьного музея в с. Аспа)</t>
  </si>
  <si>
    <t>1 17 15 020 14 0002 150</t>
  </si>
  <si>
    <t>Инициативные платежи, зачисляемые в бюджеты муниципальных округов (Устройство детской игровой площадки "Семицветик" в с. Суда)</t>
  </si>
  <si>
    <t>1 17 15 020 14 0003 150</t>
  </si>
  <si>
    <t>Инициативные платежи, зачисляемые в бюджеты муниципальных округов (Устройство ограждения и благоустройство территории кладбища в с. Аспа)</t>
  </si>
  <si>
    <t>1 17 15 020 14 0004 150</t>
  </si>
  <si>
    <t>Инициативные платежи, зачисляемые в бюджеты муниципальных округов (Ремонт памятника Великой Отечественной войны и благоустройство прилегающей территории в с. Воскресенское)</t>
  </si>
  <si>
    <t>1 17 15 020 14 0005 150</t>
  </si>
  <si>
    <t>Инициативные платежи, зачисляемые в бюджеты муниципальных округов (Благоустройство территории памятника Великой Отечественной войны в д. Чесноковка)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</si>
  <si>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</si>
  <si>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</si>
  <si>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</si>
  <si>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</si>
  <si>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2 02 10 000 00 0000 150</t>
  </si>
  <si>
    <t>Дотации бюджетам бюджетной системы Российской Федерации</t>
  </si>
  <si>
    <t>2 02 15 001 00 0000 150</t>
  </si>
  <si>
    <t>Дотации на выравнивание бюджетной обеспеченности</t>
  </si>
  <si>
    <t>2 02 15 001 14 0000 150</t>
  </si>
  <si>
    <t>Дотации бюджетам муниципальных округов на выравнивание бюджетной обеспеченности из бюджета субъекта Российской Федерации</t>
  </si>
  <si>
    <t>2 02 19 999 00 0000 150</t>
  </si>
  <si>
    <t>Прочие дотации</t>
  </si>
  <si>
    <t>2 02 19 999 14 0000 150</t>
  </si>
  <si>
    <t>Прочие дотации бюджетам муниципальных округов</t>
  </si>
  <si>
    <t>2 02 20 000 00 0000 150</t>
  </si>
  <si>
    <t>Субсидии бюджетам бюджетной системы Российской Федерации (межбюджетные субсидии)</t>
  </si>
  <si>
    <t>2 02 20 077 00 0000 150</t>
  </si>
  <si>
    <t>Субсидии бюджетам на софинансирование капитальных вложений в объекты муниципальной собственности</t>
  </si>
  <si>
    <t>2 02 20 077 14 0000 150</t>
  </si>
  <si>
    <t>Субсидии бюджетам муниципальных округов на софинансирование капитальных вложений в объекты муниципальной собственности</t>
  </si>
  <si>
    <t>2 02 25 497 00 0000 150</t>
  </si>
  <si>
    <t>Субсидии бюджетам на реализацию мероприятий по обеспечению жильем молодых семей</t>
  </si>
  <si>
    <t>2 02 25 497 14 0000 150</t>
  </si>
  <si>
    <t>Субсидии бюджетам муниципальных округов на реализацию мероприятий по обеспечению жильем молодых семей</t>
  </si>
  <si>
    <t>2 02 25 555 00 0000 150</t>
  </si>
  <si>
    <t>Субсидии бюджетам на реализацию программ формирования современной городской среды</t>
  </si>
  <si>
    <t>2 02 25 555 14 0000 150</t>
  </si>
  <si>
    <t>Субсидии бюджетам муниципальных округов на реализацию программ формирования современной городской среды</t>
  </si>
  <si>
    <t>2 02 29 999 00 0000 150</t>
  </si>
  <si>
    <t>Прочие субсидии</t>
  </si>
  <si>
    <t>2 02 29 999 14 0000 150</t>
  </si>
  <si>
    <t>Прочие субсидии бюджетам муниципальных округов</t>
  </si>
  <si>
    <t>2 02 30 000 00 0000 150</t>
  </si>
  <si>
    <t>Субвенции бюджетам бюджетной системы Российской Федерации</t>
  </si>
  <si>
    <t>2 02 30 024 00 0000 150</t>
  </si>
  <si>
    <t>Субвенции местным бюджетам на выполнение передаваемых полномочий субъектов Российской Федерации</t>
  </si>
  <si>
    <t>2 02 30 024 14 0000 150</t>
  </si>
  <si>
    <t>Субвенции бюджетам муниципальных округов на выполнение передаваемых полномочий субъектов Российской Федерации</t>
  </si>
  <si>
    <t>2 02 35 082 00 0000 150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</si>
  <si>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</si>
  <si>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2 02 35 082 14 0000 150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</si>
  <si>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</si>
  <si>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2 02 35 118 00 0000 150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</si>
  <si>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</si>
  <si>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2 02 35 118 14 0000 150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</si>
  <si>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</si>
  <si>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2 02 35 120 00 0000 150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</si>
  <si>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</si>
  <si>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</si>
  <si>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</si>
  <si>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2 02 35 930 00 0000 150</t>
  </si>
  <si>
    <t>Субвенции бюджетам на государственную регистрацию актов гражданского состояния</t>
  </si>
  <si>
    <t>2 02 35 930 14 0000 150</t>
  </si>
  <si>
    <t>Субвенции бюджетам муниципальных округов на государственную регистрацию актов гражданского состояния</t>
  </si>
  <si>
    <t>2 02 39 999 00 0000 150</t>
  </si>
  <si>
    <t>Прочие субвенции</t>
  </si>
  <si>
    <t>2 02 39 999 14 0000 150</t>
  </si>
  <si>
    <t>Прочие субвенции бюджетам муниципальных округов</t>
  </si>
  <si>
    <t>2 02 40 000 00 0000 150</t>
  </si>
  <si>
    <t>Иные межбюджетные трансферты</t>
  </si>
  <si>
    <t>2 02 45 050 00 0000 150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</si>
  <si>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</si>
  <si>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2 02 45 050 14 0000 150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</si>
  <si>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</si>
  <si>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2 02 45 179 00 0000 150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</si>
  <si>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</si>
  <si>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</si>
  <si>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</si>
  <si>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</si>
  <si>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</si>
  <si>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2 02 45 303 14 0000 150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</si>
  <si>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</si>
  <si>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2 02 49 999 00 0000 150</t>
  </si>
  <si>
    <t>Прочие межбюджетные трансферты, передаваемые бюджетам</t>
  </si>
  <si>
    <t>2 02 49 999 14 0000 150</t>
  </si>
  <si>
    <t>Прочие межбюджетные трансферты, передаваемые бюджетам муниципальных округов</t>
  </si>
  <si>
    <t>2 18 00 000 00 0000 000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</si>
  <si>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</si>
  <si>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2 18 00 000 00 0000 150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</si>
  <si>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</si>
  <si>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2 18 00 000 14 0000 150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</si>
  <si>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</si>
  <si>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2 18 04 000 14 0000 150</t>
  </si>
  <si>
    <t>Доходы бюджетов муниципальных округов от возврата организациями остатков субсидий прошлых лет</t>
  </si>
  <si>
    <t>2 18 04 010 14 0000 150</t>
  </si>
  <si>
    <t>Доходы бюджетов муниципальных округов от возврата бюджетными учреждениями остатков субсидий прошлых лет</t>
  </si>
  <si>
    <t>2 19 00 000 00 0000 000</t>
  </si>
  <si>
    <t>ВОЗВРАТ ОСТАТКОВ СУБСИДИЙ, СУБВЕНЦИЙ И ИНЫХ МЕЖБЮДЖЕТНЫХ ТРАНСФЕРТОВ, ИМЕЮЩИХ ЦЕЛЕВОЕ НАЗНАЧЕНИЕ, ПРОШЛЫХ ЛЕТ</t>
  </si>
  <si>
    <t>2 19 00 000 14 0000 150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</si>
  <si>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</si>
  <si>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2 19 45 303 14 0000 150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</si>
  <si>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</si>
  <si>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2 19 60 010 14 0000 150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</si>
  <si>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</si>
  <si>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Уточненный план</t>
  </si>
  <si>
    <t>Уд. вес в общих доходах, %</t>
  </si>
  <si>
    <t>Уд. вес в налог. и неналог. доходах, %</t>
  </si>
  <si>
    <t>Исполнение к первоначальному плану</t>
  </si>
  <si>
    <t>%</t>
  </si>
  <si>
    <t>откл. (+,-)</t>
  </si>
  <si>
    <t>1</t>
  </si>
  <si>
    <t>2</t>
  </si>
  <si>
    <t>Факт за 1 квартал 2024 года</t>
  </si>
  <si>
    <t>3</t>
  </si>
  <si>
    <t>4</t>
  </si>
  <si>
    <t>5</t>
  </si>
  <si>
    <t>6</t>
  </si>
  <si>
    <t>7</t>
  </si>
  <si>
    <t>8</t>
  </si>
  <si>
    <t>9</t>
  </si>
  <si>
    <t>10</t>
  </si>
  <si>
    <t>11</t>
  </si>
  <si>
    <t>12</t>
  </si>
  <si>
    <t>13</t>
  </si>
  <si>
    <t>14</t>
  </si>
  <si>
    <t>15</t>
  </si>
  <si>
    <t>16</t>
  </si>
  <si>
    <t>17</t>
  </si>
  <si>
    <t>Первоначальный план на 2025 год</t>
  </si>
  <si>
    <t>на 2025 год</t>
  </si>
  <si>
    <t>на 01.04.2025</t>
  </si>
  <si>
    <t>Факт за 1 квартал           2025 года</t>
  </si>
  <si>
    <t>Исполнение к факту 1 квартала 2024 года</t>
  </si>
  <si>
    <t>Исполнение к уточненному плану на 2025 год</t>
  </si>
  <si>
    <t xml:space="preserve">Исполнение к уточненному плану на 01.04.2025 </t>
  </si>
  <si>
    <t>руб.</t>
  </si>
  <si>
    <t>АНАЛИЗ исполнения доходной части бюджета Уинского муниципального округа Пермского края за 1 квартал 2025 года</t>
  </si>
  <si>
    <t>НАЛОГОВЫЕ  ДОХОДЫ</t>
  </si>
  <si>
    <t>НЕНАЛОГОВЫЕ ДОХОДЫ</t>
  </si>
  <si>
    <t>1 16 07 000 00 0000 140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</si>
  <si>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</si>
  <si>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х</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</si>
</sst>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0.0"/>
  </numFmts>
  <fonts count="3" x14ac:knownFonts="1">
    <font>
      <sz val="10"/>
      <name val="Arial"/>
    </font>
    <font>
      <sz val="8"/>
      <name val="Times New Roman"/>
      <family val="1"/>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s>
  <cellStyleXfs count="1">
    <xf numFmtId="0" fontId="0" fillId="0" borderId="0"/>
  </cellStyleXfs>
  <cellXfs count="34">
    <xf numFmtId="0" fontId="0" fillId="0" borderId="0" xfId="0"/>
    <xf numFmtId="0" fontId="1" fillId="0" borderId="0" xfId="0" applyFont="1" applyBorder="1" applyAlignment="1" applyProtection="1">
      <alignment wrapText="1"/>
    </xf>
    <xf numFmtId="0" fontId="1" fillId="0" borderId="0" xfId="0" applyFont="1"/>
    <xf numFmtId="0" fontId="1" fillId="0" borderId="0" xfId="0" applyFont="1" applyBorder="1" applyAlignment="1" applyProtection="1"/>
    <xf numFmtId="49" fontId="1" fillId="0" borderId="1" xfId="0" applyNumberFormat="1" applyFont="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49" fontId="1" fillId="2"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horizontal="center"/>
    </xf>
    <xf numFmtId="49" fontId="1" fillId="0" borderId="1" xfId="0" applyNumberFormat="1" applyFont="1" applyBorder="1" applyAlignment="1" applyProtection="1">
      <alignment horizontal="left"/>
    </xf>
    <xf numFmtId="4" fontId="1" fillId="0" borderId="1" xfId="0" applyNumberFormat="1" applyFont="1" applyBorder="1" applyAlignment="1" applyProtection="1">
      <alignment horizontal="right"/>
    </xf>
    <xf numFmtId="165" fontId="1" fillId="0" borderId="1" xfId="0" applyNumberFormat="1" applyFont="1" applyBorder="1" applyAlignment="1">
      <alignment horizontal="right" vertical="center"/>
    </xf>
    <xf numFmtId="0" fontId="1" fillId="0" borderId="1" xfId="0" applyFont="1" applyBorder="1" applyAlignment="1">
      <alignment horizontal="right"/>
    </xf>
    <xf numFmtId="4" fontId="1" fillId="0" borderId="1" xfId="0" applyNumberFormat="1" applyFont="1" applyBorder="1" applyAlignment="1">
      <alignment horizontal="right" vertical="center"/>
    </xf>
    <xf numFmtId="49" fontId="1" fillId="0" borderId="1" xfId="0" applyNumberFormat="1" applyFont="1" applyBorder="1" applyAlignment="1" applyProtection="1">
      <alignment horizontal="left" vertical="center" wrapText="1"/>
    </xf>
    <xf numFmtId="4" fontId="1" fillId="0" borderId="1" xfId="0" applyNumberFormat="1" applyFont="1" applyBorder="1" applyAlignment="1" applyProtection="1">
      <alignment horizontal="right" vertical="center" wrapText="1"/>
    </xf>
    <xf numFmtId="164" fontId="1" fillId="0" borderId="1" xfId="0" applyNumberFormat="1" applyFont="1" applyBorder="1" applyAlignment="1" applyProtection="1">
      <alignment horizontal="left" vertical="center" wrapText="1"/>
    </xf>
    <xf numFmtId="0" fontId="1" fillId="0" borderId="1" xfId="0" applyFont="1" applyBorder="1"/>
    <xf numFmtId="0" fontId="1" fillId="0" borderId="1" xfId="0" applyFont="1" applyBorder="1" applyAlignment="1">
      <alignment horizontal="right" vertical="center"/>
    </xf>
    <xf numFmtId="49" fontId="1" fillId="0" borderId="5" xfId="0" applyNumberFormat="1" applyFont="1" applyBorder="1" applyAlignment="1" applyProtection="1">
      <alignment horizontal="center" vertical="center" wrapText="1"/>
    </xf>
    <xf numFmtId="49" fontId="1" fillId="0" borderId="6" xfId="0" applyNumberFormat="1" applyFont="1" applyBorder="1" applyAlignment="1" applyProtection="1">
      <alignment horizontal="left" vertical="center" wrapText="1"/>
    </xf>
    <xf numFmtId="4" fontId="1" fillId="0" borderId="6" xfId="0" applyNumberFormat="1" applyFont="1" applyBorder="1" applyAlignment="1" applyProtection="1">
      <alignment horizontal="right" vertical="center" wrapText="1"/>
    </xf>
    <xf numFmtId="165" fontId="1" fillId="0" borderId="1" xfId="0" applyNumberFormat="1" applyFont="1" applyBorder="1"/>
    <xf numFmtId="49" fontId="1" fillId="0" borderId="2" xfId="0" applyNumberFormat="1" applyFont="1" applyBorder="1" applyAlignment="1" applyProtection="1">
      <alignment horizontal="center" vertical="center" wrapText="1"/>
    </xf>
    <xf numFmtId="164" fontId="1" fillId="0" borderId="3" xfId="0" applyNumberFormat="1" applyFont="1" applyBorder="1" applyAlignment="1" applyProtection="1">
      <alignment horizontal="left" vertical="center" wrapText="1"/>
    </xf>
    <xf numFmtId="4" fontId="1" fillId="0" borderId="3" xfId="0" applyNumberFormat="1" applyFont="1" applyBorder="1" applyAlignment="1" applyProtection="1">
      <alignment horizontal="right" vertical="center" wrapText="1"/>
    </xf>
    <xf numFmtId="49" fontId="1" fillId="0" borderId="4" xfId="0" applyNumberFormat="1" applyFont="1" applyBorder="1" applyAlignment="1" applyProtection="1">
      <alignment horizontal="center" vertical="center" wrapText="1"/>
    </xf>
    <xf numFmtId="164" fontId="1" fillId="0" borderId="4" xfId="0" applyNumberFormat="1" applyFont="1" applyBorder="1" applyAlignment="1" applyProtection="1">
      <alignment horizontal="left" vertical="center" wrapText="1"/>
    </xf>
    <xf numFmtId="4" fontId="1" fillId="0" borderId="4" xfId="0" applyNumberFormat="1" applyFont="1" applyBorder="1" applyAlignment="1" applyProtection="1">
      <alignment horizontal="right" vertical="center" wrapText="1"/>
    </xf>
    <xf numFmtId="49" fontId="1" fillId="0" borderId="3" xfId="0" applyNumberFormat="1" applyFont="1" applyBorder="1" applyAlignment="1" applyProtection="1">
      <alignment horizontal="left" vertical="center" wrapText="1"/>
    </xf>
    <xf numFmtId="49" fontId="1" fillId="0" borderId="4" xfId="0" applyNumberFormat="1" applyFont="1" applyBorder="1" applyAlignment="1" applyProtection="1">
      <alignment horizontal="left" vertical="center" wrapText="1"/>
    </xf>
    <xf numFmtId="0" fontId="2" fillId="0" borderId="0" xfId="0" applyFont="1" applyBorder="1" applyAlignment="1" applyProtection="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Q307"/>
  <sheetViews>
    <sheetView showGridLines="0" tabSelected="1" topLeftCell="A50" workbookViewId="0">
      <selection activeCell="B74" sqref="B74"/>
    </sheetView>
  </sheetViews>
  <sheetFormatPr defaultRowHeight="12.75" customHeight="1" outlineLevelRow="7" x14ac:dyDescent="0.2"/>
  <cols>
    <col min="1" max="1" width="18.42578125" style="2" customWidth="1"/>
    <col min="2" max="2" width="30.7109375" style="2" customWidth="1"/>
    <col min="3" max="3" width="11.5703125" style="2" customWidth="1"/>
    <col min="4" max="4" width="11.42578125" style="2" customWidth="1"/>
    <col min="5" max="5" width="11.7109375" style="2" customWidth="1"/>
    <col min="6" max="7" width="11.85546875" style="2" customWidth="1"/>
    <col min="8" max="8" width="6.42578125" style="2" customWidth="1"/>
    <col min="9" max="9" width="8.140625" style="2" customWidth="1"/>
    <col min="10" max="10" width="6" style="2" customWidth="1"/>
    <col min="11" max="11" width="10.85546875" style="2" bestFit="1" customWidth="1"/>
    <col min="12" max="12" width="5.28515625" style="2" customWidth="1"/>
    <col min="13" max="13" width="12.28515625" style="2" bestFit="1" customWidth="1"/>
    <col min="14" max="14" width="4.85546875" style="2" customWidth="1"/>
    <col min="15" max="15" width="12.28515625" style="2" bestFit="1" customWidth="1"/>
    <col min="16" max="16" width="5.28515625" style="2" customWidth="1"/>
    <col min="17" max="17" width="9.28515625" style="2" bestFit="1" customWidth="1"/>
    <col min="18" max="16384" width="9.140625" style="2"/>
  </cols>
  <sheetData>
    <row r="1" spans="1:17" ht="11.25" x14ac:dyDescent="0.2">
      <c r="A1" s="1"/>
      <c r="B1" s="1"/>
      <c r="C1" s="1"/>
      <c r="D1" s="1"/>
      <c r="E1" s="1"/>
      <c r="F1" s="1"/>
      <c r="G1" s="1"/>
    </row>
    <row r="2" spans="1:17" ht="12.75" customHeight="1" x14ac:dyDescent="0.2">
      <c r="A2" s="33" t="s">
        <v>434</v>
      </c>
      <c r="B2" s="33"/>
      <c r="C2" s="33"/>
      <c r="D2" s="33"/>
      <c r="E2" s="33"/>
      <c r="F2" s="33"/>
      <c r="G2" s="33"/>
      <c r="H2" s="33"/>
      <c r="I2" s="33"/>
      <c r="J2" s="33"/>
      <c r="K2" s="33"/>
      <c r="L2" s="33"/>
      <c r="M2" s="33"/>
      <c r="N2" s="33"/>
      <c r="O2" s="33"/>
      <c r="P2" s="33"/>
      <c r="Q2" s="33"/>
    </row>
    <row r="3" spans="1:17" ht="11.25" x14ac:dyDescent="0.2">
      <c r="A3" s="1"/>
      <c r="B3" s="1"/>
      <c r="C3" s="1"/>
      <c r="D3" s="1"/>
      <c r="E3" s="1"/>
      <c r="F3" s="1"/>
      <c r="G3" s="1"/>
    </row>
    <row r="4" spans="1:17" ht="11.25" x14ac:dyDescent="0.2">
      <c r="A4" s="3"/>
      <c r="B4" s="3"/>
      <c r="C4" s="3"/>
      <c r="D4" s="3"/>
      <c r="E4" s="3"/>
      <c r="F4" s="3"/>
      <c r="G4" s="3"/>
      <c r="H4" s="3"/>
      <c r="I4" s="3"/>
      <c r="J4" s="3"/>
      <c r="Q4" s="2" t="s">
        <v>433</v>
      </c>
    </row>
    <row r="5" spans="1:17" ht="39" customHeight="1" x14ac:dyDescent="0.2">
      <c r="A5" s="4" t="s">
        <v>0</v>
      </c>
      <c r="B5" s="5" t="s">
        <v>1</v>
      </c>
      <c r="C5" s="5" t="s">
        <v>410</v>
      </c>
      <c r="D5" s="5" t="s">
        <v>426</v>
      </c>
      <c r="E5" s="5" t="s">
        <v>402</v>
      </c>
      <c r="F5" s="6"/>
      <c r="G5" s="5" t="s">
        <v>429</v>
      </c>
      <c r="H5" s="7" t="s">
        <v>403</v>
      </c>
      <c r="I5" s="7" t="s">
        <v>404</v>
      </c>
      <c r="J5" s="7" t="s">
        <v>430</v>
      </c>
      <c r="K5" s="7"/>
      <c r="L5" s="7" t="s">
        <v>405</v>
      </c>
      <c r="M5" s="7"/>
      <c r="N5" s="7" t="s">
        <v>431</v>
      </c>
      <c r="O5" s="7"/>
      <c r="P5" s="7" t="s">
        <v>432</v>
      </c>
      <c r="Q5" s="7"/>
    </row>
    <row r="6" spans="1:17" ht="17.25" customHeight="1" x14ac:dyDescent="0.2">
      <c r="A6" s="4"/>
      <c r="B6" s="5"/>
      <c r="C6" s="5"/>
      <c r="D6" s="5"/>
      <c r="E6" s="8" t="s">
        <v>427</v>
      </c>
      <c r="F6" s="8" t="s">
        <v>428</v>
      </c>
      <c r="G6" s="5"/>
      <c r="H6" s="7"/>
      <c r="I6" s="7"/>
      <c r="J6" s="9" t="s">
        <v>406</v>
      </c>
      <c r="K6" s="9" t="s">
        <v>407</v>
      </c>
      <c r="L6" s="9" t="s">
        <v>406</v>
      </c>
      <c r="M6" s="9" t="s">
        <v>407</v>
      </c>
      <c r="N6" s="9" t="s">
        <v>406</v>
      </c>
      <c r="O6" s="9" t="s">
        <v>407</v>
      </c>
      <c r="P6" s="9" t="s">
        <v>406</v>
      </c>
      <c r="Q6" s="9" t="s">
        <v>407</v>
      </c>
    </row>
    <row r="7" spans="1:17" ht="11.25" x14ac:dyDescent="0.2">
      <c r="A7" s="9" t="s">
        <v>408</v>
      </c>
      <c r="B7" s="8" t="s">
        <v>409</v>
      </c>
      <c r="C7" s="8" t="s">
        <v>411</v>
      </c>
      <c r="D7" s="8" t="s">
        <v>412</v>
      </c>
      <c r="E7" s="8" t="s">
        <v>413</v>
      </c>
      <c r="F7" s="8" t="s">
        <v>414</v>
      </c>
      <c r="G7" s="8" t="s">
        <v>415</v>
      </c>
      <c r="H7" s="8" t="s">
        <v>416</v>
      </c>
      <c r="I7" s="8" t="s">
        <v>417</v>
      </c>
      <c r="J7" s="8" t="s">
        <v>418</v>
      </c>
      <c r="K7" s="8" t="s">
        <v>419</v>
      </c>
      <c r="L7" s="8" t="s">
        <v>420</v>
      </c>
      <c r="M7" s="8" t="s">
        <v>421</v>
      </c>
      <c r="N7" s="8" t="s">
        <v>422</v>
      </c>
      <c r="O7" s="8" t="s">
        <v>423</v>
      </c>
      <c r="P7" s="8" t="s">
        <v>424</v>
      </c>
      <c r="Q7" s="8" t="s">
        <v>425</v>
      </c>
    </row>
    <row r="8" spans="1:17" ht="11.25" x14ac:dyDescent="0.2">
      <c r="A8" s="10" t="s">
        <v>2</v>
      </c>
      <c r="B8" s="11"/>
      <c r="C8" s="12">
        <f>C9+C242</f>
        <v>102965533.84</v>
      </c>
      <c r="D8" s="12">
        <f t="shared" ref="D8:G8" si="0">D9+D242</f>
        <v>547684314.18000007</v>
      </c>
      <c r="E8" s="12">
        <f t="shared" si="0"/>
        <v>595067848.84000003</v>
      </c>
      <c r="F8" s="12">
        <f t="shared" si="0"/>
        <v>133222817.88</v>
      </c>
      <c r="G8" s="12">
        <f t="shared" si="0"/>
        <v>133606591.06999999</v>
      </c>
      <c r="H8" s="13">
        <f>G8/G$8*100</f>
        <v>100</v>
      </c>
      <c r="I8" s="14" t="s">
        <v>439</v>
      </c>
      <c r="J8" s="13">
        <f>G8/C8*100</f>
        <v>129.75855714749528</v>
      </c>
      <c r="K8" s="15">
        <f>G8-C8</f>
        <v>30641057.229999989</v>
      </c>
      <c r="L8" s="13">
        <f>G8/D8*100</f>
        <v>24.39481789250026</v>
      </c>
      <c r="M8" s="15">
        <f>G8-D8</f>
        <v>-414077723.11000007</v>
      </c>
      <c r="N8" s="13">
        <f>G8/E8*100</f>
        <v>22.452328979031048</v>
      </c>
      <c r="O8" s="15">
        <f>G8-E8</f>
        <v>-461461257.77000004</v>
      </c>
      <c r="P8" s="13">
        <f>G8/F8*100</f>
        <v>100.28806866279145</v>
      </c>
      <c r="Q8" s="15">
        <f>G8-F8</f>
        <v>383773.18999999762</v>
      </c>
    </row>
    <row r="9" spans="1:17" ht="22.5" x14ac:dyDescent="0.2">
      <c r="A9" s="9" t="s">
        <v>3</v>
      </c>
      <c r="B9" s="16" t="s">
        <v>4</v>
      </c>
      <c r="C9" s="17">
        <f>C10+C90</f>
        <v>18457882.259999998</v>
      </c>
      <c r="D9" s="17">
        <f t="shared" ref="D9:G9" si="1">D10+D90</f>
        <v>79937478.599999994</v>
      </c>
      <c r="E9" s="17">
        <f t="shared" si="1"/>
        <v>81473478.599999994</v>
      </c>
      <c r="F9" s="17">
        <f t="shared" si="1"/>
        <v>17768728.600000001</v>
      </c>
      <c r="G9" s="17">
        <f t="shared" si="1"/>
        <v>18663403.009999998</v>
      </c>
      <c r="H9" s="13">
        <f t="shared" ref="H9:H72" si="2">G9/G$8*100</f>
        <v>13.968923883569301</v>
      </c>
      <c r="I9" s="13">
        <f>H9/H$9*100</f>
        <v>100</v>
      </c>
      <c r="J9" s="13">
        <f t="shared" ref="J9:J72" si="3">G9/C9*100</f>
        <v>101.11345790976998</v>
      </c>
      <c r="K9" s="15">
        <f t="shared" ref="K9:K72" si="4">G9-C9</f>
        <v>205520.75</v>
      </c>
      <c r="L9" s="13">
        <f t="shared" ref="L9:L72" si="5">G9/D9*100</f>
        <v>23.347500242520784</v>
      </c>
      <c r="M9" s="15">
        <f t="shared" ref="M9:M72" si="6">G9-D9</f>
        <v>-61274075.589999996</v>
      </c>
      <c r="N9" s="13">
        <f t="shared" ref="N9:N72" si="7">G9/E9*100</f>
        <v>22.907335406199287</v>
      </c>
      <c r="O9" s="15">
        <f t="shared" ref="O9:O72" si="8">G9-E9</f>
        <v>-62810075.589999996</v>
      </c>
      <c r="P9" s="13">
        <f t="shared" ref="P9:P72" si="9">G9/F9*100</f>
        <v>105.03510650728268</v>
      </c>
      <c r="Q9" s="15">
        <f t="shared" ref="Q9:Q72" si="10">G9-F9</f>
        <v>894674.40999999642</v>
      </c>
    </row>
    <row r="10" spans="1:17" ht="11.25" x14ac:dyDescent="0.2">
      <c r="A10" s="9"/>
      <c r="B10" s="16" t="s">
        <v>435</v>
      </c>
      <c r="C10" s="17">
        <f>C11+C38+C49+C69+C83</f>
        <v>9470271.3399999999</v>
      </c>
      <c r="D10" s="17">
        <f t="shared" ref="D10:G10" si="11">D11+D38+D49+D69+D83</f>
        <v>50377600</v>
      </c>
      <c r="E10" s="17">
        <f t="shared" si="11"/>
        <v>51913600</v>
      </c>
      <c r="F10" s="17">
        <f t="shared" si="11"/>
        <v>9753800</v>
      </c>
      <c r="G10" s="17">
        <f t="shared" si="11"/>
        <v>10353028.279999997</v>
      </c>
      <c r="H10" s="13">
        <f t="shared" si="2"/>
        <v>7.7488903781519101</v>
      </c>
      <c r="I10" s="13">
        <f t="shared" ref="I10:I73" si="12">H10/H$9*100</f>
        <v>55.472350216371389</v>
      </c>
      <c r="J10" s="13">
        <f t="shared" si="3"/>
        <v>109.321347913987</v>
      </c>
      <c r="K10" s="15">
        <f t="shared" si="4"/>
        <v>882756.93999999762</v>
      </c>
      <c r="L10" s="13">
        <f t="shared" si="5"/>
        <v>20.550856491774116</v>
      </c>
      <c r="M10" s="15">
        <f t="shared" si="6"/>
        <v>-40024571.719999999</v>
      </c>
      <c r="N10" s="13">
        <f t="shared" si="7"/>
        <v>19.942805507612643</v>
      </c>
      <c r="O10" s="15">
        <f t="shared" si="8"/>
        <v>-41560571.719999999</v>
      </c>
      <c r="P10" s="13">
        <f t="shared" si="9"/>
        <v>106.14353667288643</v>
      </c>
      <c r="Q10" s="15">
        <f t="shared" si="10"/>
        <v>599228.27999999747</v>
      </c>
    </row>
    <row r="11" spans="1:17" ht="12" customHeight="1" outlineLevel="1" x14ac:dyDescent="0.2">
      <c r="A11" s="9" t="s">
        <v>5</v>
      </c>
      <c r="B11" s="16" t="s">
        <v>6</v>
      </c>
      <c r="C11" s="17">
        <f>C12</f>
        <v>4853668.95</v>
      </c>
      <c r="D11" s="17">
        <f t="shared" ref="D11:G11" si="13">D12</f>
        <v>29313000</v>
      </c>
      <c r="E11" s="17">
        <f t="shared" si="13"/>
        <v>30849000</v>
      </c>
      <c r="F11" s="17">
        <f t="shared" si="13"/>
        <v>4986900</v>
      </c>
      <c r="G11" s="17">
        <f t="shared" si="13"/>
        <v>5144402.2699999996</v>
      </c>
      <c r="H11" s="13">
        <f t="shared" si="2"/>
        <v>3.8504105439713769</v>
      </c>
      <c r="I11" s="13">
        <f t="shared" si="12"/>
        <v>27.564117150787499</v>
      </c>
      <c r="J11" s="13">
        <f t="shared" si="3"/>
        <v>105.98997012352891</v>
      </c>
      <c r="K11" s="15">
        <f t="shared" si="4"/>
        <v>290733.31999999937</v>
      </c>
      <c r="L11" s="13">
        <f t="shared" si="5"/>
        <v>17.549900283150819</v>
      </c>
      <c r="M11" s="15">
        <f t="shared" si="6"/>
        <v>-24168597.73</v>
      </c>
      <c r="N11" s="13">
        <f t="shared" si="7"/>
        <v>16.676074653959606</v>
      </c>
      <c r="O11" s="15">
        <f t="shared" si="8"/>
        <v>-25704597.73</v>
      </c>
      <c r="P11" s="13">
        <f t="shared" si="9"/>
        <v>103.15832019892117</v>
      </c>
      <c r="Q11" s="15">
        <f t="shared" si="10"/>
        <v>157502.26999999955</v>
      </c>
    </row>
    <row r="12" spans="1:17" ht="11.25" outlineLevel="2" collapsed="1" x14ac:dyDescent="0.2">
      <c r="A12" s="9" t="s">
        <v>7</v>
      </c>
      <c r="B12" s="16" t="s">
        <v>8</v>
      </c>
      <c r="C12" s="17">
        <v>4853668.95</v>
      </c>
      <c r="D12" s="17">
        <v>29313000</v>
      </c>
      <c r="E12" s="17">
        <v>30849000</v>
      </c>
      <c r="F12" s="17">
        <v>4986900</v>
      </c>
      <c r="G12" s="17">
        <v>5144402.2699999996</v>
      </c>
      <c r="H12" s="13">
        <f t="shared" si="2"/>
        <v>3.8504105439713769</v>
      </c>
      <c r="I12" s="13">
        <f t="shared" si="12"/>
        <v>27.564117150787499</v>
      </c>
      <c r="J12" s="13">
        <f t="shared" si="3"/>
        <v>105.98997012352891</v>
      </c>
      <c r="K12" s="15">
        <f t="shared" si="4"/>
        <v>290733.31999999937</v>
      </c>
      <c r="L12" s="13">
        <f t="shared" si="5"/>
        <v>17.549900283150819</v>
      </c>
      <c r="M12" s="15">
        <f t="shared" si="6"/>
        <v>-24168597.73</v>
      </c>
      <c r="N12" s="13">
        <f t="shared" si="7"/>
        <v>16.676074653959606</v>
      </c>
      <c r="O12" s="15">
        <f t="shared" si="8"/>
        <v>-25704597.73</v>
      </c>
      <c r="P12" s="13">
        <f t="shared" si="9"/>
        <v>103.15832019892117</v>
      </c>
      <c r="Q12" s="15">
        <f t="shared" si="10"/>
        <v>157502.26999999955</v>
      </c>
    </row>
    <row r="13" spans="1:17" ht="270" hidden="1" outlineLevel="3" x14ac:dyDescent="0.2">
      <c r="A13" s="9" t="s">
        <v>9</v>
      </c>
      <c r="B13" s="18" t="s">
        <v>10</v>
      </c>
      <c r="C13" s="17">
        <v>0</v>
      </c>
      <c r="D13" s="17">
        <v>28376000</v>
      </c>
      <c r="E13" s="17">
        <v>29912000</v>
      </c>
      <c r="F13" s="17">
        <v>4823900</v>
      </c>
      <c r="G13" s="17">
        <v>4395493.4000000004</v>
      </c>
      <c r="H13" s="13">
        <f t="shared" si="2"/>
        <v>3.2898776660629609</v>
      </c>
      <c r="I13" s="13">
        <f t="shared" si="12"/>
        <v>23.551403769424365</v>
      </c>
      <c r="J13" s="13" t="e">
        <f t="shared" si="3"/>
        <v>#DIV/0!</v>
      </c>
      <c r="K13" s="15">
        <f t="shared" si="4"/>
        <v>4395493.4000000004</v>
      </c>
      <c r="L13" s="13">
        <f t="shared" si="5"/>
        <v>15.490179729348746</v>
      </c>
      <c r="M13" s="15">
        <f t="shared" si="6"/>
        <v>-23980506.600000001</v>
      </c>
      <c r="N13" s="13">
        <f t="shared" si="7"/>
        <v>14.694749264509227</v>
      </c>
      <c r="O13" s="15">
        <f t="shared" si="8"/>
        <v>-25516506.600000001</v>
      </c>
      <c r="P13" s="13">
        <f t="shared" si="9"/>
        <v>91.119082070523859</v>
      </c>
      <c r="Q13" s="15">
        <f t="shared" si="10"/>
        <v>-428406.59999999963</v>
      </c>
    </row>
    <row r="14" spans="1:17" ht="303.75" hidden="1" outlineLevel="4" x14ac:dyDescent="0.2">
      <c r="A14" s="9" t="s">
        <v>11</v>
      </c>
      <c r="B14" s="18" t="s">
        <v>12</v>
      </c>
      <c r="C14" s="17">
        <v>0</v>
      </c>
      <c r="D14" s="17">
        <v>28376000</v>
      </c>
      <c r="E14" s="17">
        <v>29912000</v>
      </c>
      <c r="F14" s="17">
        <v>4823900</v>
      </c>
      <c r="G14" s="17">
        <v>4392669.4400000004</v>
      </c>
      <c r="H14" s="13">
        <f t="shared" si="2"/>
        <v>3.2877640278229729</v>
      </c>
      <c r="I14" s="13">
        <f t="shared" si="12"/>
        <v>23.536272766795925</v>
      </c>
      <c r="J14" s="13" t="e">
        <f t="shared" si="3"/>
        <v>#DIV/0!</v>
      </c>
      <c r="K14" s="15">
        <f t="shared" si="4"/>
        <v>4392669.4400000004</v>
      </c>
      <c r="L14" s="13">
        <f t="shared" si="5"/>
        <v>15.480227798139273</v>
      </c>
      <c r="M14" s="15">
        <f t="shared" si="6"/>
        <v>-23983330.559999999</v>
      </c>
      <c r="N14" s="13">
        <f t="shared" si="7"/>
        <v>14.685308371222252</v>
      </c>
      <c r="O14" s="15">
        <f t="shared" si="8"/>
        <v>-25519330.559999999</v>
      </c>
      <c r="P14" s="13">
        <f t="shared" si="9"/>
        <v>91.060541055992047</v>
      </c>
      <c r="Q14" s="15">
        <f t="shared" si="10"/>
        <v>-431230.55999999959</v>
      </c>
    </row>
    <row r="15" spans="1:17" ht="303.75" hidden="1" outlineLevel="7" x14ac:dyDescent="0.2">
      <c r="A15" s="9" t="s">
        <v>11</v>
      </c>
      <c r="B15" s="18" t="s">
        <v>12</v>
      </c>
      <c r="C15" s="17">
        <v>0</v>
      </c>
      <c r="D15" s="17">
        <v>28376000</v>
      </c>
      <c r="E15" s="17">
        <v>29912000</v>
      </c>
      <c r="F15" s="17">
        <v>4823900</v>
      </c>
      <c r="G15" s="17">
        <v>4392669.4400000004</v>
      </c>
      <c r="H15" s="13">
        <f t="shared" si="2"/>
        <v>3.2877640278229729</v>
      </c>
      <c r="I15" s="13">
        <f t="shared" si="12"/>
        <v>23.536272766795925</v>
      </c>
      <c r="J15" s="13" t="e">
        <f t="shared" si="3"/>
        <v>#DIV/0!</v>
      </c>
      <c r="K15" s="15">
        <f t="shared" si="4"/>
        <v>4392669.4400000004</v>
      </c>
      <c r="L15" s="13">
        <f t="shared" si="5"/>
        <v>15.480227798139273</v>
      </c>
      <c r="M15" s="15">
        <f t="shared" si="6"/>
        <v>-23983330.559999999</v>
      </c>
      <c r="N15" s="13">
        <f t="shared" si="7"/>
        <v>14.685308371222252</v>
      </c>
      <c r="O15" s="15">
        <f t="shared" si="8"/>
        <v>-25519330.559999999</v>
      </c>
      <c r="P15" s="13">
        <f t="shared" si="9"/>
        <v>91.060541055992047</v>
      </c>
      <c r="Q15" s="15">
        <f t="shared" si="10"/>
        <v>-431230.55999999959</v>
      </c>
    </row>
    <row r="16" spans="1:17" ht="303.75" hidden="1" outlineLevel="4" x14ac:dyDescent="0.2">
      <c r="A16" s="9" t="s">
        <v>13</v>
      </c>
      <c r="B16" s="18" t="s">
        <v>14</v>
      </c>
      <c r="C16" s="17">
        <v>0</v>
      </c>
      <c r="D16" s="17">
        <v>0</v>
      </c>
      <c r="E16" s="17">
        <v>0</v>
      </c>
      <c r="F16" s="17">
        <v>0</v>
      </c>
      <c r="G16" s="17">
        <v>2823.96</v>
      </c>
      <c r="H16" s="13">
        <f t="shared" si="2"/>
        <v>2.1136382399880656E-3</v>
      </c>
      <c r="I16" s="13">
        <f t="shared" si="12"/>
        <v>1.5131002628442948E-2</v>
      </c>
      <c r="J16" s="13" t="e">
        <f t="shared" si="3"/>
        <v>#DIV/0!</v>
      </c>
      <c r="K16" s="15">
        <f t="shared" si="4"/>
        <v>2823.96</v>
      </c>
      <c r="L16" s="13" t="e">
        <f t="shared" si="5"/>
        <v>#DIV/0!</v>
      </c>
      <c r="M16" s="15">
        <f t="shared" si="6"/>
        <v>2823.96</v>
      </c>
      <c r="N16" s="13" t="e">
        <f t="shared" si="7"/>
        <v>#DIV/0!</v>
      </c>
      <c r="O16" s="15">
        <f t="shared" si="8"/>
        <v>2823.96</v>
      </c>
      <c r="P16" s="13" t="e">
        <f t="shared" si="9"/>
        <v>#DIV/0!</v>
      </c>
      <c r="Q16" s="15">
        <f t="shared" si="10"/>
        <v>2823.96</v>
      </c>
    </row>
    <row r="17" spans="1:17" ht="303.75" hidden="1" outlineLevel="7" x14ac:dyDescent="0.2">
      <c r="A17" s="9" t="s">
        <v>13</v>
      </c>
      <c r="B17" s="18" t="s">
        <v>14</v>
      </c>
      <c r="C17" s="17">
        <v>0</v>
      </c>
      <c r="D17" s="17">
        <v>0</v>
      </c>
      <c r="E17" s="17">
        <v>0</v>
      </c>
      <c r="F17" s="17">
        <v>0</v>
      </c>
      <c r="G17" s="17">
        <v>2823.96</v>
      </c>
      <c r="H17" s="13">
        <f t="shared" si="2"/>
        <v>2.1136382399880656E-3</v>
      </c>
      <c r="I17" s="13">
        <f t="shared" si="12"/>
        <v>1.5131002628442948E-2</v>
      </c>
      <c r="J17" s="13" t="e">
        <f t="shared" si="3"/>
        <v>#DIV/0!</v>
      </c>
      <c r="K17" s="15">
        <f t="shared" si="4"/>
        <v>2823.96</v>
      </c>
      <c r="L17" s="13" t="e">
        <f t="shared" si="5"/>
        <v>#DIV/0!</v>
      </c>
      <c r="M17" s="15">
        <f t="shared" si="6"/>
        <v>2823.96</v>
      </c>
      <c r="N17" s="13" t="e">
        <f t="shared" si="7"/>
        <v>#DIV/0!</v>
      </c>
      <c r="O17" s="15">
        <f t="shared" si="8"/>
        <v>2823.96</v>
      </c>
      <c r="P17" s="13" t="e">
        <f t="shared" si="9"/>
        <v>#DIV/0!</v>
      </c>
      <c r="Q17" s="15">
        <f t="shared" si="10"/>
        <v>2823.96</v>
      </c>
    </row>
    <row r="18" spans="1:17" ht="191.25" hidden="1" outlineLevel="3" x14ac:dyDescent="0.2">
      <c r="A18" s="9" t="s">
        <v>15</v>
      </c>
      <c r="B18" s="18" t="s">
        <v>16</v>
      </c>
      <c r="C18" s="17">
        <v>0</v>
      </c>
      <c r="D18" s="17">
        <v>59000</v>
      </c>
      <c r="E18" s="17">
        <v>59000</v>
      </c>
      <c r="F18" s="17">
        <v>0</v>
      </c>
      <c r="G18" s="17">
        <v>15157.2</v>
      </c>
      <c r="H18" s="13">
        <f t="shared" si="2"/>
        <v>1.1344649899838209E-2</v>
      </c>
      <c r="I18" s="13">
        <f t="shared" si="12"/>
        <v>8.1213484978482506E-2</v>
      </c>
      <c r="J18" s="13" t="e">
        <f t="shared" si="3"/>
        <v>#DIV/0!</v>
      </c>
      <c r="K18" s="15">
        <f t="shared" si="4"/>
        <v>15157.2</v>
      </c>
      <c r="L18" s="13">
        <f t="shared" si="5"/>
        <v>25.690169491525428</v>
      </c>
      <c r="M18" s="15">
        <f t="shared" si="6"/>
        <v>-43842.8</v>
      </c>
      <c r="N18" s="13">
        <f t="shared" si="7"/>
        <v>25.690169491525428</v>
      </c>
      <c r="O18" s="15">
        <f t="shared" si="8"/>
        <v>-43842.8</v>
      </c>
      <c r="P18" s="13" t="e">
        <f t="shared" si="9"/>
        <v>#DIV/0!</v>
      </c>
      <c r="Q18" s="15">
        <f t="shared" si="10"/>
        <v>15157.2</v>
      </c>
    </row>
    <row r="19" spans="1:17" ht="225" hidden="1" outlineLevel="4" x14ac:dyDescent="0.2">
      <c r="A19" s="9" t="s">
        <v>17</v>
      </c>
      <c r="B19" s="18" t="s">
        <v>18</v>
      </c>
      <c r="C19" s="17">
        <v>0</v>
      </c>
      <c r="D19" s="17">
        <v>59000</v>
      </c>
      <c r="E19" s="17">
        <v>59000</v>
      </c>
      <c r="F19" s="17">
        <v>0</v>
      </c>
      <c r="G19" s="17">
        <v>15157.2</v>
      </c>
      <c r="H19" s="13">
        <f t="shared" si="2"/>
        <v>1.1344649899838209E-2</v>
      </c>
      <c r="I19" s="13">
        <f t="shared" si="12"/>
        <v>8.1213484978482506E-2</v>
      </c>
      <c r="J19" s="13" t="e">
        <f t="shared" si="3"/>
        <v>#DIV/0!</v>
      </c>
      <c r="K19" s="15">
        <f t="shared" si="4"/>
        <v>15157.2</v>
      </c>
      <c r="L19" s="13">
        <f t="shared" si="5"/>
        <v>25.690169491525428</v>
      </c>
      <c r="M19" s="15">
        <f t="shared" si="6"/>
        <v>-43842.8</v>
      </c>
      <c r="N19" s="13">
        <f t="shared" si="7"/>
        <v>25.690169491525428</v>
      </c>
      <c r="O19" s="15">
        <f t="shared" si="8"/>
        <v>-43842.8</v>
      </c>
      <c r="P19" s="13" t="e">
        <f t="shared" si="9"/>
        <v>#DIV/0!</v>
      </c>
      <c r="Q19" s="15">
        <f t="shared" si="10"/>
        <v>15157.2</v>
      </c>
    </row>
    <row r="20" spans="1:17" ht="225" hidden="1" outlineLevel="7" x14ac:dyDescent="0.2">
      <c r="A20" s="9" t="s">
        <v>17</v>
      </c>
      <c r="B20" s="18" t="s">
        <v>18</v>
      </c>
      <c r="C20" s="17">
        <v>0</v>
      </c>
      <c r="D20" s="17">
        <v>59000</v>
      </c>
      <c r="E20" s="17">
        <v>59000</v>
      </c>
      <c r="F20" s="17">
        <v>0</v>
      </c>
      <c r="G20" s="17">
        <v>15157.2</v>
      </c>
      <c r="H20" s="13">
        <f t="shared" si="2"/>
        <v>1.1344649899838209E-2</v>
      </c>
      <c r="I20" s="13">
        <f t="shared" si="12"/>
        <v>8.1213484978482506E-2</v>
      </c>
      <c r="J20" s="13" t="e">
        <f t="shared" si="3"/>
        <v>#DIV/0!</v>
      </c>
      <c r="K20" s="15">
        <f t="shared" si="4"/>
        <v>15157.2</v>
      </c>
      <c r="L20" s="13">
        <f t="shared" si="5"/>
        <v>25.690169491525428</v>
      </c>
      <c r="M20" s="15">
        <f t="shared" si="6"/>
        <v>-43842.8</v>
      </c>
      <c r="N20" s="13">
        <f t="shared" si="7"/>
        <v>25.690169491525428</v>
      </c>
      <c r="O20" s="15">
        <f t="shared" si="8"/>
        <v>-43842.8</v>
      </c>
      <c r="P20" s="13" t="e">
        <f t="shared" si="9"/>
        <v>#DIV/0!</v>
      </c>
      <c r="Q20" s="15">
        <f t="shared" si="10"/>
        <v>15157.2</v>
      </c>
    </row>
    <row r="21" spans="1:17" ht="168.75" hidden="1" outlineLevel="3" x14ac:dyDescent="0.2">
      <c r="A21" s="9" t="s">
        <v>19</v>
      </c>
      <c r="B21" s="18" t="s">
        <v>20</v>
      </c>
      <c r="C21" s="17">
        <v>0</v>
      </c>
      <c r="D21" s="17">
        <v>586000</v>
      </c>
      <c r="E21" s="17">
        <v>586000</v>
      </c>
      <c r="F21" s="17">
        <v>40000</v>
      </c>
      <c r="G21" s="17">
        <v>87954.31</v>
      </c>
      <c r="H21" s="13">
        <f t="shared" si="2"/>
        <v>6.5830816650294166E-2</v>
      </c>
      <c r="I21" s="13">
        <f t="shared" si="12"/>
        <v>0.47126619916460777</v>
      </c>
      <c r="J21" s="13" t="e">
        <f t="shared" si="3"/>
        <v>#DIV/0!</v>
      </c>
      <c r="K21" s="15">
        <f t="shared" si="4"/>
        <v>87954.31</v>
      </c>
      <c r="L21" s="13">
        <f t="shared" si="5"/>
        <v>15.009267918088737</v>
      </c>
      <c r="M21" s="15">
        <f t="shared" si="6"/>
        <v>-498045.69</v>
      </c>
      <c r="N21" s="13">
        <f t="shared" si="7"/>
        <v>15.009267918088737</v>
      </c>
      <c r="O21" s="15">
        <f t="shared" si="8"/>
        <v>-498045.69</v>
      </c>
      <c r="P21" s="13">
        <f t="shared" si="9"/>
        <v>219.88577499999997</v>
      </c>
      <c r="Q21" s="15">
        <f t="shared" si="10"/>
        <v>47954.31</v>
      </c>
    </row>
    <row r="22" spans="1:17" ht="202.5" hidden="1" outlineLevel="4" x14ac:dyDescent="0.2">
      <c r="A22" s="9" t="s">
        <v>21</v>
      </c>
      <c r="B22" s="18" t="s">
        <v>22</v>
      </c>
      <c r="C22" s="17">
        <v>0</v>
      </c>
      <c r="D22" s="17">
        <v>586000</v>
      </c>
      <c r="E22" s="17">
        <v>586000</v>
      </c>
      <c r="F22" s="17">
        <v>40000</v>
      </c>
      <c r="G22" s="17">
        <v>85151.26</v>
      </c>
      <c r="H22" s="13">
        <f t="shared" si="2"/>
        <v>6.3732828835807234E-2</v>
      </c>
      <c r="I22" s="13">
        <f t="shared" si="12"/>
        <v>0.45624723398179468</v>
      </c>
      <c r="J22" s="13" t="e">
        <f t="shared" si="3"/>
        <v>#DIV/0!</v>
      </c>
      <c r="K22" s="15">
        <f t="shared" si="4"/>
        <v>85151.26</v>
      </c>
      <c r="L22" s="13">
        <f t="shared" si="5"/>
        <v>14.530931740614333</v>
      </c>
      <c r="M22" s="15">
        <f t="shared" si="6"/>
        <v>-500848.74</v>
      </c>
      <c r="N22" s="13">
        <f t="shared" si="7"/>
        <v>14.530931740614333</v>
      </c>
      <c r="O22" s="15">
        <f t="shared" si="8"/>
        <v>-500848.74</v>
      </c>
      <c r="P22" s="13">
        <f t="shared" si="9"/>
        <v>212.87814999999998</v>
      </c>
      <c r="Q22" s="15">
        <f t="shared" si="10"/>
        <v>45151.259999999995</v>
      </c>
    </row>
    <row r="23" spans="1:17" ht="202.5" hidden="1" outlineLevel="7" x14ac:dyDescent="0.2">
      <c r="A23" s="9" t="s">
        <v>21</v>
      </c>
      <c r="B23" s="18" t="s">
        <v>22</v>
      </c>
      <c r="C23" s="17">
        <v>0</v>
      </c>
      <c r="D23" s="17">
        <v>586000</v>
      </c>
      <c r="E23" s="17">
        <v>586000</v>
      </c>
      <c r="F23" s="17">
        <v>40000</v>
      </c>
      <c r="G23" s="17">
        <v>85151.26</v>
      </c>
      <c r="H23" s="13">
        <f t="shared" si="2"/>
        <v>6.3732828835807234E-2</v>
      </c>
      <c r="I23" s="13">
        <f t="shared" si="12"/>
        <v>0.45624723398179468</v>
      </c>
      <c r="J23" s="13" t="e">
        <f t="shared" si="3"/>
        <v>#DIV/0!</v>
      </c>
      <c r="K23" s="15">
        <f t="shared" si="4"/>
        <v>85151.26</v>
      </c>
      <c r="L23" s="13">
        <f t="shared" si="5"/>
        <v>14.530931740614333</v>
      </c>
      <c r="M23" s="15">
        <f t="shared" si="6"/>
        <v>-500848.74</v>
      </c>
      <c r="N23" s="13">
        <f t="shared" si="7"/>
        <v>14.530931740614333</v>
      </c>
      <c r="O23" s="15">
        <f t="shared" si="8"/>
        <v>-500848.74</v>
      </c>
      <c r="P23" s="13">
        <f t="shared" si="9"/>
        <v>212.87814999999998</v>
      </c>
      <c r="Q23" s="15">
        <f t="shared" si="10"/>
        <v>45151.259999999995</v>
      </c>
    </row>
    <row r="24" spans="1:17" ht="213.75" hidden="1" outlineLevel="4" x14ac:dyDescent="0.2">
      <c r="A24" s="9" t="s">
        <v>23</v>
      </c>
      <c r="B24" s="18" t="s">
        <v>24</v>
      </c>
      <c r="C24" s="17">
        <v>0</v>
      </c>
      <c r="D24" s="17">
        <v>0</v>
      </c>
      <c r="E24" s="17">
        <v>0</v>
      </c>
      <c r="F24" s="17">
        <v>0</v>
      </c>
      <c r="G24" s="17">
        <v>2803.05</v>
      </c>
      <c r="H24" s="13">
        <f t="shared" si="2"/>
        <v>2.0979878144869431E-3</v>
      </c>
      <c r="I24" s="13">
        <f t="shared" si="12"/>
        <v>1.5018965182813144E-2</v>
      </c>
      <c r="J24" s="13" t="e">
        <f t="shared" si="3"/>
        <v>#DIV/0!</v>
      </c>
      <c r="K24" s="15">
        <f t="shared" si="4"/>
        <v>2803.05</v>
      </c>
      <c r="L24" s="13" t="e">
        <f t="shared" si="5"/>
        <v>#DIV/0!</v>
      </c>
      <c r="M24" s="15">
        <f t="shared" si="6"/>
        <v>2803.05</v>
      </c>
      <c r="N24" s="13" t="e">
        <f t="shared" si="7"/>
        <v>#DIV/0!</v>
      </c>
      <c r="O24" s="15">
        <f t="shared" si="8"/>
        <v>2803.05</v>
      </c>
      <c r="P24" s="13" t="e">
        <f t="shared" si="9"/>
        <v>#DIV/0!</v>
      </c>
      <c r="Q24" s="15">
        <f t="shared" si="10"/>
        <v>2803.05</v>
      </c>
    </row>
    <row r="25" spans="1:17" ht="213.75" hidden="1" outlineLevel="7" x14ac:dyDescent="0.2">
      <c r="A25" s="9" t="s">
        <v>23</v>
      </c>
      <c r="B25" s="18" t="s">
        <v>24</v>
      </c>
      <c r="C25" s="17">
        <v>0</v>
      </c>
      <c r="D25" s="17">
        <v>0</v>
      </c>
      <c r="E25" s="17">
        <v>0</v>
      </c>
      <c r="F25" s="17">
        <v>0</v>
      </c>
      <c r="G25" s="17">
        <v>2803.05</v>
      </c>
      <c r="H25" s="13">
        <f t="shared" si="2"/>
        <v>2.0979878144869431E-3</v>
      </c>
      <c r="I25" s="13">
        <f t="shared" si="12"/>
        <v>1.5018965182813144E-2</v>
      </c>
      <c r="J25" s="13" t="e">
        <f t="shared" si="3"/>
        <v>#DIV/0!</v>
      </c>
      <c r="K25" s="15">
        <f t="shared" si="4"/>
        <v>2803.05</v>
      </c>
      <c r="L25" s="13" t="e">
        <f t="shared" si="5"/>
        <v>#DIV/0!</v>
      </c>
      <c r="M25" s="15">
        <f t="shared" si="6"/>
        <v>2803.05</v>
      </c>
      <c r="N25" s="13" t="e">
        <f t="shared" si="7"/>
        <v>#DIV/0!</v>
      </c>
      <c r="O25" s="15">
        <f t="shared" si="8"/>
        <v>2803.05</v>
      </c>
      <c r="P25" s="13" t="e">
        <f t="shared" si="9"/>
        <v>#DIV/0!</v>
      </c>
      <c r="Q25" s="15">
        <f t="shared" si="10"/>
        <v>2803.05</v>
      </c>
    </row>
    <row r="26" spans="1:17" ht="101.25" hidden="1" outlineLevel="3" x14ac:dyDescent="0.2">
      <c r="A26" s="9" t="s">
        <v>25</v>
      </c>
      <c r="B26" s="18" t="s">
        <v>26</v>
      </c>
      <c r="C26" s="17">
        <v>0</v>
      </c>
      <c r="D26" s="17">
        <v>117000</v>
      </c>
      <c r="E26" s="17">
        <v>117000</v>
      </c>
      <c r="F26" s="17">
        <v>45000</v>
      </c>
      <c r="G26" s="17">
        <v>52540</v>
      </c>
      <c r="H26" s="13">
        <f t="shared" si="2"/>
        <v>3.9324407261070615E-2</v>
      </c>
      <c r="I26" s="13">
        <f t="shared" si="12"/>
        <v>0.28151350518364016</v>
      </c>
      <c r="J26" s="13" t="e">
        <f t="shared" si="3"/>
        <v>#DIV/0!</v>
      </c>
      <c r="K26" s="15">
        <f t="shared" si="4"/>
        <v>52540</v>
      </c>
      <c r="L26" s="13">
        <f t="shared" si="5"/>
        <v>44.905982905982903</v>
      </c>
      <c r="M26" s="15">
        <f t="shared" si="6"/>
        <v>-64460</v>
      </c>
      <c r="N26" s="13">
        <f t="shared" si="7"/>
        <v>44.905982905982903</v>
      </c>
      <c r="O26" s="15">
        <f t="shared" si="8"/>
        <v>-64460</v>
      </c>
      <c r="P26" s="13">
        <f t="shared" si="9"/>
        <v>116.75555555555555</v>
      </c>
      <c r="Q26" s="15">
        <f t="shared" si="10"/>
        <v>7540</v>
      </c>
    </row>
    <row r="27" spans="1:17" ht="135" hidden="1" outlineLevel="4" x14ac:dyDescent="0.2">
      <c r="A27" s="9" t="s">
        <v>27</v>
      </c>
      <c r="B27" s="18" t="s">
        <v>28</v>
      </c>
      <c r="C27" s="17">
        <v>0</v>
      </c>
      <c r="D27" s="17">
        <v>117000</v>
      </c>
      <c r="E27" s="17">
        <v>117000</v>
      </c>
      <c r="F27" s="17">
        <v>45000</v>
      </c>
      <c r="G27" s="17">
        <v>52540</v>
      </c>
      <c r="H27" s="13">
        <f t="shared" si="2"/>
        <v>3.9324407261070615E-2</v>
      </c>
      <c r="I27" s="13">
        <f t="shared" si="12"/>
        <v>0.28151350518364016</v>
      </c>
      <c r="J27" s="13" t="e">
        <f t="shared" si="3"/>
        <v>#DIV/0!</v>
      </c>
      <c r="K27" s="15">
        <f t="shared" si="4"/>
        <v>52540</v>
      </c>
      <c r="L27" s="13">
        <f t="shared" si="5"/>
        <v>44.905982905982903</v>
      </c>
      <c r="M27" s="15">
        <f t="shared" si="6"/>
        <v>-64460</v>
      </c>
      <c r="N27" s="13">
        <f t="shared" si="7"/>
        <v>44.905982905982903</v>
      </c>
      <c r="O27" s="15">
        <f t="shared" si="8"/>
        <v>-64460</v>
      </c>
      <c r="P27" s="13">
        <f t="shared" si="9"/>
        <v>116.75555555555555</v>
      </c>
      <c r="Q27" s="15">
        <f t="shared" si="10"/>
        <v>7540</v>
      </c>
    </row>
    <row r="28" spans="1:17" ht="135" hidden="1" outlineLevel="7" x14ac:dyDescent="0.2">
      <c r="A28" s="9" t="s">
        <v>27</v>
      </c>
      <c r="B28" s="18" t="s">
        <v>28</v>
      </c>
      <c r="C28" s="17">
        <v>0</v>
      </c>
      <c r="D28" s="17">
        <v>117000</v>
      </c>
      <c r="E28" s="17">
        <v>117000</v>
      </c>
      <c r="F28" s="17">
        <v>45000</v>
      </c>
      <c r="G28" s="17">
        <v>52540</v>
      </c>
      <c r="H28" s="13">
        <f t="shared" si="2"/>
        <v>3.9324407261070615E-2</v>
      </c>
      <c r="I28" s="13">
        <f t="shared" si="12"/>
        <v>0.28151350518364016</v>
      </c>
      <c r="J28" s="13" t="e">
        <f t="shared" si="3"/>
        <v>#DIV/0!</v>
      </c>
      <c r="K28" s="15">
        <f t="shared" si="4"/>
        <v>52540</v>
      </c>
      <c r="L28" s="13">
        <f t="shared" si="5"/>
        <v>44.905982905982903</v>
      </c>
      <c r="M28" s="15">
        <f t="shared" si="6"/>
        <v>-64460</v>
      </c>
      <c r="N28" s="13">
        <f t="shared" si="7"/>
        <v>44.905982905982903</v>
      </c>
      <c r="O28" s="15">
        <f t="shared" si="8"/>
        <v>-64460</v>
      </c>
      <c r="P28" s="13">
        <f t="shared" si="9"/>
        <v>116.75555555555555</v>
      </c>
      <c r="Q28" s="15">
        <f t="shared" si="10"/>
        <v>7540</v>
      </c>
    </row>
    <row r="29" spans="1:17" ht="409.5" hidden="1" outlineLevel="3" x14ac:dyDescent="0.2">
      <c r="A29" s="9" t="s">
        <v>29</v>
      </c>
      <c r="B29" s="18" t="s">
        <v>30</v>
      </c>
      <c r="C29" s="17">
        <v>0</v>
      </c>
      <c r="D29" s="17">
        <v>0</v>
      </c>
      <c r="E29" s="17">
        <v>0</v>
      </c>
      <c r="F29" s="17">
        <v>0</v>
      </c>
      <c r="G29" s="17">
        <v>3417.5</v>
      </c>
      <c r="H29" s="13">
        <f t="shared" si="2"/>
        <v>2.5578827905349986E-3</v>
      </c>
      <c r="I29" s="13">
        <f t="shared" si="12"/>
        <v>1.8311237228113633E-2</v>
      </c>
      <c r="J29" s="13" t="e">
        <f t="shared" si="3"/>
        <v>#DIV/0!</v>
      </c>
      <c r="K29" s="15">
        <f t="shared" si="4"/>
        <v>3417.5</v>
      </c>
      <c r="L29" s="13" t="e">
        <f t="shared" si="5"/>
        <v>#DIV/0!</v>
      </c>
      <c r="M29" s="15">
        <f t="shared" si="6"/>
        <v>3417.5</v>
      </c>
      <c r="N29" s="13" t="e">
        <f t="shared" si="7"/>
        <v>#DIV/0!</v>
      </c>
      <c r="O29" s="15">
        <f t="shared" si="8"/>
        <v>3417.5</v>
      </c>
      <c r="P29" s="13" t="e">
        <f t="shared" si="9"/>
        <v>#DIV/0!</v>
      </c>
      <c r="Q29" s="15">
        <f t="shared" si="10"/>
        <v>3417.5</v>
      </c>
    </row>
    <row r="30" spans="1:17" ht="409.5" hidden="1" outlineLevel="4" x14ac:dyDescent="0.2">
      <c r="A30" s="9" t="s">
        <v>31</v>
      </c>
      <c r="B30" s="18" t="s">
        <v>32</v>
      </c>
      <c r="C30" s="17">
        <v>0</v>
      </c>
      <c r="D30" s="17">
        <v>0</v>
      </c>
      <c r="E30" s="17">
        <v>0</v>
      </c>
      <c r="F30" s="17">
        <v>0</v>
      </c>
      <c r="G30" s="17">
        <v>3417.5</v>
      </c>
      <c r="H30" s="13">
        <f t="shared" si="2"/>
        <v>2.5578827905349986E-3</v>
      </c>
      <c r="I30" s="13">
        <f t="shared" si="12"/>
        <v>1.8311237228113633E-2</v>
      </c>
      <c r="J30" s="13" t="e">
        <f t="shared" si="3"/>
        <v>#DIV/0!</v>
      </c>
      <c r="K30" s="15">
        <f t="shared" si="4"/>
        <v>3417.5</v>
      </c>
      <c r="L30" s="13" t="e">
        <f t="shared" si="5"/>
        <v>#DIV/0!</v>
      </c>
      <c r="M30" s="15">
        <f t="shared" si="6"/>
        <v>3417.5</v>
      </c>
      <c r="N30" s="13" t="e">
        <f t="shared" si="7"/>
        <v>#DIV/0!</v>
      </c>
      <c r="O30" s="15">
        <f t="shared" si="8"/>
        <v>3417.5</v>
      </c>
      <c r="P30" s="13" t="e">
        <f t="shared" si="9"/>
        <v>#DIV/0!</v>
      </c>
      <c r="Q30" s="15">
        <f t="shared" si="10"/>
        <v>3417.5</v>
      </c>
    </row>
    <row r="31" spans="1:17" ht="409.5" hidden="1" outlineLevel="7" x14ac:dyDescent="0.2">
      <c r="A31" s="9" t="s">
        <v>31</v>
      </c>
      <c r="B31" s="18" t="s">
        <v>32</v>
      </c>
      <c r="C31" s="17">
        <v>0</v>
      </c>
      <c r="D31" s="17">
        <v>0</v>
      </c>
      <c r="E31" s="17">
        <v>0</v>
      </c>
      <c r="F31" s="17">
        <v>0</v>
      </c>
      <c r="G31" s="17">
        <v>3417.5</v>
      </c>
      <c r="H31" s="13">
        <f t="shared" si="2"/>
        <v>2.5578827905349986E-3</v>
      </c>
      <c r="I31" s="13">
        <f t="shared" si="12"/>
        <v>1.8311237228113633E-2</v>
      </c>
      <c r="J31" s="13" t="e">
        <f t="shared" si="3"/>
        <v>#DIV/0!</v>
      </c>
      <c r="K31" s="15">
        <f t="shared" si="4"/>
        <v>3417.5</v>
      </c>
      <c r="L31" s="13" t="e">
        <f t="shared" si="5"/>
        <v>#DIV/0!</v>
      </c>
      <c r="M31" s="15">
        <f t="shared" si="6"/>
        <v>3417.5</v>
      </c>
      <c r="N31" s="13" t="e">
        <f t="shared" si="7"/>
        <v>#DIV/0!</v>
      </c>
      <c r="O31" s="15">
        <f t="shared" si="8"/>
        <v>3417.5</v>
      </c>
      <c r="P31" s="13" t="e">
        <f t="shared" si="9"/>
        <v>#DIV/0!</v>
      </c>
      <c r="Q31" s="15">
        <f t="shared" si="10"/>
        <v>3417.5</v>
      </c>
    </row>
    <row r="32" spans="1:17" ht="123.75" hidden="1" outlineLevel="3" x14ac:dyDescent="0.2">
      <c r="A32" s="9" t="s">
        <v>33</v>
      </c>
      <c r="B32" s="18" t="s">
        <v>34</v>
      </c>
      <c r="C32" s="17">
        <v>0</v>
      </c>
      <c r="D32" s="17">
        <v>175000</v>
      </c>
      <c r="E32" s="17">
        <v>175000</v>
      </c>
      <c r="F32" s="17">
        <v>78000</v>
      </c>
      <c r="G32" s="17">
        <v>0</v>
      </c>
      <c r="H32" s="13">
        <f t="shared" si="2"/>
        <v>0</v>
      </c>
      <c r="I32" s="13">
        <f t="shared" si="12"/>
        <v>0</v>
      </c>
      <c r="J32" s="13" t="e">
        <f t="shared" si="3"/>
        <v>#DIV/0!</v>
      </c>
      <c r="K32" s="15">
        <f t="shared" si="4"/>
        <v>0</v>
      </c>
      <c r="L32" s="13">
        <f t="shared" si="5"/>
        <v>0</v>
      </c>
      <c r="M32" s="15">
        <f t="shared" si="6"/>
        <v>-175000</v>
      </c>
      <c r="N32" s="13">
        <f t="shared" si="7"/>
        <v>0</v>
      </c>
      <c r="O32" s="15">
        <f t="shared" si="8"/>
        <v>-175000</v>
      </c>
      <c r="P32" s="13">
        <f t="shared" si="9"/>
        <v>0</v>
      </c>
      <c r="Q32" s="15">
        <f t="shared" si="10"/>
        <v>-78000</v>
      </c>
    </row>
    <row r="33" spans="1:17" ht="157.5" hidden="1" outlineLevel="4" x14ac:dyDescent="0.2">
      <c r="A33" s="9" t="s">
        <v>35</v>
      </c>
      <c r="B33" s="18" t="s">
        <v>36</v>
      </c>
      <c r="C33" s="17">
        <v>0</v>
      </c>
      <c r="D33" s="17">
        <v>175000</v>
      </c>
      <c r="E33" s="17">
        <v>175000</v>
      </c>
      <c r="F33" s="17">
        <v>78000</v>
      </c>
      <c r="G33" s="17">
        <v>0</v>
      </c>
      <c r="H33" s="13">
        <f t="shared" si="2"/>
        <v>0</v>
      </c>
      <c r="I33" s="13">
        <f t="shared" si="12"/>
        <v>0</v>
      </c>
      <c r="J33" s="13" t="e">
        <f t="shared" si="3"/>
        <v>#DIV/0!</v>
      </c>
      <c r="K33" s="15">
        <f t="shared" si="4"/>
        <v>0</v>
      </c>
      <c r="L33" s="13">
        <f t="shared" si="5"/>
        <v>0</v>
      </c>
      <c r="M33" s="15">
        <f t="shared" si="6"/>
        <v>-175000</v>
      </c>
      <c r="N33" s="13">
        <f t="shared" si="7"/>
        <v>0</v>
      </c>
      <c r="O33" s="15">
        <f t="shared" si="8"/>
        <v>-175000</v>
      </c>
      <c r="P33" s="13">
        <f t="shared" si="9"/>
        <v>0</v>
      </c>
      <c r="Q33" s="15">
        <f t="shared" si="10"/>
        <v>-78000</v>
      </c>
    </row>
    <row r="34" spans="1:17" ht="157.5" hidden="1" outlineLevel="7" x14ac:dyDescent="0.2">
      <c r="A34" s="9" t="s">
        <v>35</v>
      </c>
      <c r="B34" s="18" t="s">
        <v>36</v>
      </c>
      <c r="C34" s="17">
        <v>0</v>
      </c>
      <c r="D34" s="17">
        <v>175000</v>
      </c>
      <c r="E34" s="17">
        <v>175000</v>
      </c>
      <c r="F34" s="17">
        <v>78000</v>
      </c>
      <c r="G34" s="17">
        <v>0</v>
      </c>
      <c r="H34" s="13">
        <f t="shared" si="2"/>
        <v>0</v>
      </c>
      <c r="I34" s="13">
        <f t="shared" si="12"/>
        <v>0</v>
      </c>
      <c r="J34" s="13" t="e">
        <f t="shared" si="3"/>
        <v>#DIV/0!</v>
      </c>
      <c r="K34" s="15">
        <f t="shared" si="4"/>
        <v>0</v>
      </c>
      <c r="L34" s="13">
        <f t="shared" si="5"/>
        <v>0</v>
      </c>
      <c r="M34" s="15">
        <f t="shared" si="6"/>
        <v>-175000</v>
      </c>
      <c r="N34" s="13">
        <f t="shared" si="7"/>
        <v>0</v>
      </c>
      <c r="O34" s="15">
        <f t="shared" si="8"/>
        <v>-175000</v>
      </c>
      <c r="P34" s="13">
        <f t="shared" si="9"/>
        <v>0</v>
      </c>
      <c r="Q34" s="15">
        <f t="shared" si="10"/>
        <v>-78000</v>
      </c>
    </row>
    <row r="35" spans="1:17" ht="67.5" hidden="1" outlineLevel="3" x14ac:dyDescent="0.2">
      <c r="A35" s="9" t="s">
        <v>37</v>
      </c>
      <c r="B35" s="16" t="s">
        <v>38</v>
      </c>
      <c r="C35" s="17">
        <v>0</v>
      </c>
      <c r="D35" s="17">
        <v>0</v>
      </c>
      <c r="E35" s="17">
        <v>0</v>
      </c>
      <c r="F35" s="17">
        <v>0</v>
      </c>
      <c r="G35" s="17">
        <v>589839.86</v>
      </c>
      <c r="H35" s="13">
        <f t="shared" si="2"/>
        <v>0.44147512130667821</v>
      </c>
      <c r="I35" s="13">
        <f t="shared" si="12"/>
        <v>3.1604089548082905</v>
      </c>
      <c r="J35" s="13" t="e">
        <f t="shared" si="3"/>
        <v>#DIV/0!</v>
      </c>
      <c r="K35" s="15">
        <f t="shared" si="4"/>
        <v>589839.86</v>
      </c>
      <c r="L35" s="13" t="e">
        <f t="shared" si="5"/>
        <v>#DIV/0!</v>
      </c>
      <c r="M35" s="15">
        <f t="shared" si="6"/>
        <v>589839.86</v>
      </c>
      <c r="N35" s="13" t="e">
        <f t="shared" si="7"/>
        <v>#DIV/0!</v>
      </c>
      <c r="O35" s="15">
        <f t="shared" si="8"/>
        <v>589839.86</v>
      </c>
      <c r="P35" s="13" t="e">
        <f t="shared" si="9"/>
        <v>#DIV/0!</v>
      </c>
      <c r="Q35" s="15">
        <f t="shared" si="10"/>
        <v>589839.86</v>
      </c>
    </row>
    <row r="36" spans="1:17" ht="101.25" hidden="1" outlineLevel="4" x14ac:dyDescent="0.2">
      <c r="A36" s="9" t="s">
        <v>39</v>
      </c>
      <c r="B36" s="18" t="s">
        <v>40</v>
      </c>
      <c r="C36" s="17">
        <v>0</v>
      </c>
      <c r="D36" s="17">
        <v>0</v>
      </c>
      <c r="E36" s="17">
        <v>0</v>
      </c>
      <c r="F36" s="17">
        <v>0</v>
      </c>
      <c r="G36" s="17">
        <v>589839.86</v>
      </c>
      <c r="H36" s="13">
        <f t="shared" si="2"/>
        <v>0.44147512130667821</v>
      </c>
      <c r="I36" s="13">
        <f t="shared" si="12"/>
        <v>3.1604089548082905</v>
      </c>
      <c r="J36" s="13" t="e">
        <f t="shared" si="3"/>
        <v>#DIV/0!</v>
      </c>
      <c r="K36" s="15">
        <f t="shared" si="4"/>
        <v>589839.86</v>
      </c>
      <c r="L36" s="13" t="e">
        <f t="shared" si="5"/>
        <v>#DIV/0!</v>
      </c>
      <c r="M36" s="15">
        <f t="shared" si="6"/>
        <v>589839.86</v>
      </c>
      <c r="N36" s="13" t="e">
        <f t="shared" si="7"/>
        <v>#DIV/0!</v>
      </c>
      <c r="O36" s="15">
        <f t="shared" si="8"/>
        <v>589839.86</v>
      </c>
      <c r="P36" s="13" t="e">
        <f t="shared" si="9"/>
        <v>#DIV/0!</v>
      </c>
      <c r="Q36" s="15">
        <f t="shared" si="10"/>
        <v>589839.86</v>
      </c>
    </row>
    <row r="37" spans="1:17" ht="101.25" hidden="1" outlineLevel="7" x14ac:dyDescent="0.2">
      <c r="A37" s="9" t="s">
        <v>39</v>
      </c>
      <c r="B37" s="18" t="s">
        <v>40</v>
      </c>
      <c r="C37" s="17">
        <v>0</v>
      </c>
      <c r="D37" s="17">
        <v>0</v>
      </c>
      <c r="E37" s="17">
        <v>0</v>
      </c>
      <c r="F37" s="17">
        <v>0</v>
      </c>
      <c r="G37" s="17">
        <v>589839.86</v>
      </c>
      <c r="H37" s="13">
        <f t="shared" si="2"/>
        <v>0.44147512130667821</v>
      </c>
      <c r="I37" s="13">
        <f t="shared" si="12"/>
        <v>3.1604089548082905</v>
      </c>
      <c r="J37" s="13" t="e">
        <f t="shared" si="3"/>
        <v>#DIV/0!</v>
      </c>
      <c r="K37" s="15">
        <f t="shared" si="4"/>
        <v>589839.86</v>
      </c>
      <c r="L37" s="13" t="e">
        <f t="shared" si="5"/>
        <v>#DIV/0!</v>
      </c>
      <c r="M37" s="15">
        <f t="shared" si="6"/>
        <v>589839.86</v>
      </c>
      <c r="N37" s="13" t="e">
        <f t="shared" si="7"/>
        <v>#DIV/0!</v>
      </c>
      <c r="O37" s="15">
        <f t="shared" si="8"/>
        <v>589839.86</v>
      </c>
      <c r="P37" s="13" t="e">
        <f t="shared" si="9"/>
        <v>#DIV/0!</v>
      </c>
      <c r="Q37" s="15">
        <f t="shared" si="10"/>
        <v>589839.86</v>
      </c>
    </row>
    <row r="38" spans="1:17" ht="45" outlineLevel="1" collapsed="1" x14ac:dyDescent="0.2">
      <c r="A38" s="9" t="s">
        <v>41</v>
      </c>
      <c r="B38" s="16" t="s">
        <v>42</v>
      </c>
      <c r="C38" s="17">
        <v>2937713.05</v>
      </c>
      <c r="D38" s="17">
        <v>12694600</v>
      </c>
      <c r="E38" s="17">
        <v>12694600</v>
      </c>
      <c r="F38" s="17">
        <v>3173650</v>
      </c>
      <c r="G38" s="17">
        <v>3050081.76</v>
      </c>
      <c r="H38" s="13">
        <f t="shared" si="2"/>
        <v>2.282882704792597</v>
      </c>
      <c r="I38" s="13">
        <f t="shared" si="12"/>
        <v>16.342581030724904</v>
      </c>
      <c r="J38" s="13">
        <f t="shared" si="3"/>
        <v>103.82504036600852</v>
      </c>
      <c r="K38" s="15">
        <f t="shared" si="4"/>
        <v>112368.70999999996</v>
      </c>
      <c r="L38" s="13">
        <f t="shared" si="5"/>
        <v>24.026607849006663</v>
      </c>
      <c r="M38" s="15">
        <f t="shared" si="6"/>
        <v>-9644518.2400000002</v>
      </c>
      <c r="N38" s="13">
        <f t="shared" si="7"/>
        <v>24.026607849006663</v>
      </c>
      <c r="O38" s="15">
        <f t="shared" si="8"/>
        <v>-9644518.2400000002</v>
      </c>
      <c r="P38" s="13">
        <f t="shared" si="9"/>
        <v>96.10643139602665</v>
      </c>
      <c r="Q38" s="15">
        <f t="shared" si="10"/>
        <v>-123568.24000000022</v>
      </c>
    </row>
    <row r="39" spans="1:17" ht="33.75" hidden="1" outlineLevel="2" x14ac:dyDescent="0.2">
      <c r="A39" s="9" t="s">
        <v>43</v>
      </c>
      <c r="B39" s="16" t="s">
        <v>44</v>
      </c>
      <c r="C39" s="17">
        <v>0</v>
      </c>
      <c r="D39" s="17">
        <v>12694600</v>
      </c>
      <c r="E39" s="17">
        <v>12694600</v>
      </c>
      <c r="F39" s="17">
        <v>3173650</v>
      </c>
      <c r="G39" s="17">
        <v>3050081.76</v>
      </c>
      <c r="H39" s="13">
        <f t="shared" si="2"/>
        <v>2.282882704792597</v>
      </c>
      <c r="I39" s="13">
        <f t="shared" si="12"/>
        <v>16.342581030724904</v>
      </c>
      <c r="J39" s="13" t="e">
        <f t="shared" si="3"/>
        <v>#DIV/0!</v>
      </c>
      <c r="K39" s="15">
        <f t="shared" si="4"/>
        <v>3050081.76</v>
      </c>
      <c r="L39" s="13">
        <f t="shared" si="5"/>
        <v>24.026607849006663</v>
      </c>
      <c r="M39" s="15">
        <f t="shared" si="6"/>
        <v>-9644518.2400000002</v>
      </c>
      <c r="N39" s="13">
        <f t="shared" si="7"/>
        <v>24.026607849006663</v>
      </c>
      <c r="O39" s="15">
        <f t="shared" si="8"/>
        <v>-9644518.2400000002</v>
      </c>
      <c r="P39" s="13">
        <f t="shared" si="9"/>
        <v>96.10643139602665</v>
      </c>
      <c r="Q39" s="15">
        <f t="shared" si="10"/>
        <v>-123568.24000000022</v>
      </c>
    </row>
    <row r="40" spans="1:17" ht="135" hidden="1" outlineLevel="3" x14ac:dyDescent="0.2">
      <c r="A40" s="9" t="s">
        <v>45</v>
      </c>
      <c r="B40" s="18" t="s">
        <v>46</v>
      </c>
      <c r="C40" s="17">
        <v>0</v>
      </c>
      <c r="D40" s="17">
        <v>6639500</v>
      </c>
      <c r="E40" s="17">
        <v>6639500</v>
      </c>
      <c r="F40" s="17">
        <v>1659875</v>
      </c>
      <c r="G40" s="17">
        <v>1498206.52</v>
      </c>
      <c r="H40" s="13">
        <f t="shared" si="2"/>
        <v>1.1213567444551074</v>
      </c>
      <c r="I40" s="13">
        <f t="shared" si="12"/>
        <v>8.0275098769353548</v>
      </c>
      <c r="J40" s="13" t="e">
        <f t="shared" si="3"/>
        <v>#DIV/0!</v>
      </c>
      <c r="K40" s="15">
        <f t="shared" si="4"/>
        <v>1498206.52</v>
      </c>
      <c r="L40" s="13">
        <f t="shared" si="5"/>
        <v>22.565050380299724</v>
      </c>
      <c r="M40" s="15">
        <f t="shared" si="6"/>
        <v>-5141293.4800000004</v>
      </c>
      <c r="N40" s="13">
        <f t="shared" si="7"/>
        <v>22.565050380299724</v>
      </c>
      <c r="O40" s="15">
        <f t="shared" si="8"/>
        <v>-5141293.4800000004</v>
      </c>
      <c r="P40" s="13">
        <f t="shared" si="9"/>
        <v>90.260201521198894</v>
      </c>
      <c r="Q40" s="15">
        <f t="shared" si="10"/>
        <v>-161668.47999999998</v>
      </c>
    </row>
    <row r="41" spans="1:17" ht="135" hidden="1" outlineLevel="7" x14ac:dyDescent="0.2">
      <c r="A41" s="9" t="s">
        <v>45</v>
      </c>
      <c r="B41" s="18" t="s">
        <v>46</v>
      </c>
      <c r="C41" s="17">
        <v>0</v>
      </c>
      <c r="D41" s="17">
        <v>6639500</v>
      </c>
      <c r="E41" s="17">
        <v>6639500</v>
      </c>
      <c r="F41" s="17">
        <v>1659875</v>
      </c>
      <c r="G41" s="17">
        <v>1498206.52</v>
      </c>
      <c r="H41" s="13">
        <f t="shared" si="2"/>
        <v>1.1213567444551074</v>
      </c>
      <c r="I41" s="13">
        <f t="shared" si="12"/>
        <v>8.0275098769353548</v>
      </c>
      <c r="J41" s="13" t="e">
        <f t="shared" si="3"/>
        <v>#DIV/0!</v>
      </c>
      <c r="K41" s="15">
        <f t="shared" si="4"/>
        <v>1498206.52</v>
      </c>
      <c r="L41" s="13">
        <f t="shared" si="5"/>
        <v>22.565050380299724</v>
      </c>
      <c r="M41" s="15">
        <f t="shared" si="6"/>
        <v>-5141293.4800000004</v>
      </c>
      <c r="N41" s="13">
        <f t="shared" si="7"/>
        <v>22.565050380299724</v>
      </c>
      <c r="O41" s="15">
        <f t="shared" si="8"/>
        <v>-5141293.4800000004</v>
      </c>
      <c r="P41" s="13">
        <f t="shared" si="9"/>
        <v>90.260201521198894</v>
      </c>
      <c r="Q41" s="15">
        <f t="shared" si="10"/>
        <v>-161668.47999999998</v>
      </c>
    </row>
    <row r="42" spans="1:17" ht="157.5" hidden="1" outlineLevel="3" x14ac:dyDescent="0.2">
      <c r="A42" s="9" t="s">
        <v>47</v>
      </c>
      <c r="B42" s="18" t="s">
        <v>48</v>
      </c>
      <c r="C42" s="17">
        <v>0</v>
      </c>
      <c r="D42" s="17">
        <v>29900</v>
      </c>
      <c r="E42" s="17">
        <v>29900</v>
      </c>
      <c r="F42" s="17">
        <v>7475</v>
      </c>
      <c r="G42" s="17">
        <v>8512.85</v>
      </c>
      <c r="H42" s="13">
        <f t="shared" si="2"/>
        <v>6.3715793748078597E-3</v>
      </c>
      <c r="I42" s="13">
        <f t="shared" si="12"/>
        <v>4.5612528408879915E-2</v>
      </c>
      <c r="J42" s="13" t="e">
        <f t="shared" si="3"/>
        <v>#DIV/0!</v>
      </c>
      <c r="K42" s="15">
        <f t="shared" si="4"/>
        <v>8512.85</v>
      </c>
      <c r="L42" s="13">
        <f t="shared" si="5"/>
        <v>28.471070234113714</v>
      </c>
      <c r="M42" s="15">
        <f t="shared" si="6"/>
        <v>-21387.15</v>
      </c>
      <c r="N42" s="13">
        <f t="shared" si="7"/>
        <v>28.471070234113714</v>
      </c>
      <c r="O42" s="15">
        <f t="shared" si="8"/>
        <v>-21387.15</v>
      </c>
      <c r="P42" s="13">
        <f t="shared" si="9"/>
        <v>113.88428093645486</v>
      </c>
      <c r="Q42" s="15">
        <f t="shared" si="10"/>
        <v>1037.8500000000004</v>
      </c>
    </row>
    <row r="43" spans="1:17" ht="157.5" hidden="1" outlineLevel="7" x14ac:dyDescent="0.2">
      <c r="A43" s="9" t="s">
        <v>47</v>
      </c>
      <c r="B43" s="18" t="s">
        <v>48</v>
      </c>
      <c r="C43" s="17">
        <v>0</v>
      </c>
      <c r="D43" s="17">
        <v>29900</v>
      </c>
      <c r="E43" s="17">
        <v>29900</v>
      </c>
      <c r="F43" s="17">
        <v>7475</v>
      </c>
      <c r="G43" s="17">
        <v>8512.85</v>
      </c>
      <c r="H43" s="13">
        <f t="shared" si="2"/>
        <v>6.3715793748078597E-3</v>
      </c>
      <c r="I43" s="13">
        <f t="shared" si="12"/>
        <v>4.5612528408879915E-2</v>
      </c>
      <c r="J43" s="13" t="e">
        <f t="shared" si="3"/>
        <v>#DIV/0!</v>
      </c>
      <c r="K43" s="15">
        <f t="shared" si="4"/>
        <v>8512.85</v>
      </c>
      <c r="L43" s="13">
        <f t="shared" si="5"/>
        <v>28.471070234113714</v>
      </c>
      <c r="M43" s="15">
        <f t="shared" si="6"/>
        <v>-21387.15</v>
      </c>
      <c r="N43" s="13">
        <f t="shared" si="7"/>
        <v>28.471070234113714</v>
      </c>
      <c r="O43" s="15">
        <f t="shared" si="8"/>
        <v>-21387.15</v>
      </c>
      <c r="P43" s="13">
        <f t="shared" si="9"/>
        <v>113.88428093645486</v>
      </c>
      <c r="Q43" s="15">
        <f t="shared" si="10"/>
        <v>1037.8500000000004</v>
      </c>
    </row>
    <row r="44" spans="1:17" ht="135" hidden="1" outlineLevel="3" x14ac:dyDescent="0.2">
      <c r="A44" s="9" t="s">
        <v>49</v>
      </c>
      <c r="B44" s="18" t="s">
        <v>50</v>
      </c>
      <c r="C44" s="17">
        <v>0</v>
      </c>
      <c r="D44" s="17">
        <v>6705300</v>
      </c>
      <c r="E44" s="17">
        <v>6705300</v>
      </c>
      <c r="F44" s="17">
        <v>1676325</v>
      </c>
      <c r="G44" s="17">
        <v>1672201.48</v>
      </c>
      <c r="H44" s="13">
        <f t="shared" si="2"/>
        <v>1.2515860681782458</v>
      </c>
      <c r="I44" s="13">
        <f t="shared" si="12"/>
        <v>8.9597887325479775</v>
      </c>
      <c r="J44" s="13" t="e">
        <f t="shared" si="3"/>
        <v>#DIV/0!</v>
      </c>
      <c r="K44" s="15">
        <f t="shared" si="4"/>
        <v>1672201.48</v>
      </c>
      <c r="L44" s="13">
        <f t="shared" si="5"/>
        <v>24.938503571801409</v>
      </c>
      <c r="M44" s="15">
        <f t="shared" si="6"/>
        <v>-5033098.5199999996</v>
      </c>
      <c r="N44" s="13">
        <f t="shared" si="7"/>
        <v>24.938503571801409</v>
      </c>
      <c r="O44" s="15">
        <f t="shared" si="8"/>
        <v>-5033098.5199999996</v>
      </c>
      <c r="P44" s="13">
        <f t="shared" si="9"/>
        <v>99.754014287205635</v>
      </c>
      <c r="Q44" s="15">
        <f t="shared" si="10"/>
        <v>-4123.5200000000186</v>
      </c>
    </row>
    <row r="45" spans="1:17" ht="135" hidden="1" outlineLevel="7" x14ac:dyDescent="0.2">
      <c r="A45" s="9" t="s">
        <v>49</v>
      </c>
      <c r="B45" s="18" t="s">
        <v>50</v>
      </c>
      <c r="C45" s="17">
        <v>0</v>
      </c>
      <c r="D45" s="17">
        <v>6705300</v>
      </c>
      <c r="E45" s="17">
        <v>6705300</v>
      </c>
      <c r="F45" s="17">
        <v>1676325</v>
      </c>
      <c r="G45" s="17">
        <v>1672201.48</v>
      </c>
      <c r="H45" s="13">
        <f t="shared" si="2"/>
        <v>1.2515860681782458</v>
      </c>
      <c r="I45" s="13">
        <f t="shared" si="12"/>
        <v>8.9597887325479775</v>
      </c>
      <c r="J45" s="13" t="e">
        <f t="shared" si="3"/>
        <v>#DIV/0!</v>
      </c>
      <c r="K45" s="15">
        <f t="shared" si="4"/>
        <v>1672201.48</v>
      </c>
      <c r="L45" s="13">
        <f t="shared" si="5"/>
        <v>24.938503571801409</v>
      </c>
      <c r="M45" s="15">
        <f t="shared" si="6"/>
        <v>-5033098.5199999996</v>
      </c>
      <c r="N45" s="13">
        <f t="shared" si="7"/>
        <v>24.938503571801409</v>
      </c>
      <c r="O45" s="15">
        <f t="shared" si="8"/>
        <v>-5033098.5199999996</v>
      </c>
      <c r="P45" s="13">
        <f t="shared" si="9"/>
        <v>99.754014287205635</v>
      </c>
      <c r="Q45" s="15">
        <f t="shared" si="10"/>
        <v>-4123.5200000000186</v>
      </c>
    </row>
    <row r="46" spans="1:17" ht="90" hidden="1" outlineLevel="3" x14ac:dyDescent="0.2">
      <c r="A46" s="9" t="s">
        <v>51</v>
      </c>
      <c r="B46" s="16" t="s">
        <v>52</v>
      </c>
      <c r="C46" s="17">
        <v>0</v>
      </c>
      <c r="D46" s="17">
        <v>-680100</v>
      </c>
      <c r="E46" s="17">
        <v>-680100</v>
      </c>
      <c r="F46" s="17">
        <v>-170025</v>
      </c>
      <c r="G46" s="17">
        <v>-128839.09</v>
      </c>
      <c r="H46" s="13">
        <f t="shared" si="2"/>
        <v>-9.6431687215563958E-2</v>
      </c>
      <c r="I46" s="13">
        <f t="shared" si="12"/>
        <v>-0.69033010716731025</v>
      </c>
      <c r="J46" s="13" t="e">
        <f t="shared" si="3"/>
        <v>#DIV/0!</v>
      </c>
      <c r="K46" s="15">
        <f t="shared" si="4"/>
        <v>-128839.09</v>
      </c>
      <c r="L46" s="13">
        <f t="shared" si="5"/>
        <v>18.944139097191588</v>
      </c>
      <c r="M46" s="15">
        <f t="shared" si="6"/>
        <v>551260.91</v>
      </c>
      <c r="N46" s="13">
        <f t="shared" si="7"/>
        <v>18.944139097191588</v>
      </c>
      <c r="O46" s="15">
        <f t="shared" si="8"/>
        <v>551260.91</v>
      </c>
      <c r="P46" s="13">
        <f t="shared" si="9"/>
        <v>75.776556388766352</v>
      </c>
      <c r="Q46" s="15">
        <f t="shared" si="10"/>
        <v>41185.910000000003</v>
      </c>
    </row>
    <row r="47" spans="1:17" ht="135" hidden="1" outlineLevel="4" x14ac:dyDescent="0.2">
      <c r="A47" s="9" t="s">
        <v>53</v>
      </c>
      <c r="B47" s="18" t="s">
        <v>54</v>
      </c>
      <c r="C47" s="17">
        <v>0</v>
      </c>
      <c r="D47" s="17">
        <v>-680100</v>
      </c>
      <c r="E47" s="17">
        <v>-680100</v>
      </c>
      <c r="F47" s="17">
        <v>-170025</v>
      </c>
      <c r="G47" s="17">
        <v>-128839.09</v>
      </c>
      <c r="H47" s="13">
        <f t="shared" si="2"/>
        <v>-9.6431687215563958E-2</v>
      </c>
      <c r="I47" s="13">
        <f t="shared" si="12"/>
        <v>-0.69033010716731025</v>
      </c>
      <c r="J47" s="13" t="e">
        <f t="shared" si="3"/>
        <v>#DIV/0!</v>
      </c>
      <c r="K47" s="15">
        <f t="shared" si="4"/>
        <v>-128839.09</v>
      </c>
      <c r="L47" s="13">
        <f t="shared" si="5"/>
        <v>18.944139097191588</v>
      </c>
      <c r="M47" s="15">
        <f t="shared" si="6"/>
        <v>551260.91</v>
      </c>
      <c r="N47" s="13">
        <f t="shared" si="7"/>
        <v>18.944139097191588</v>
      </c>
      <c r="O47" s="15">
        <f t="shared" si="8"/>
        <v>551260.91</v>
      </c>
      <c r="P47" s="13">
        <f t="shared" si="9"/>
        <v>75.776556388766352</v>
      </c>
      <c r="Q47" s="15">
        <f t="shared" si="10"/>
        <v>41185.910000000003</v>
      </c>
    </row>
    <row r="48" spans="1:17" ht="135" hidden="1" outlineLevel="7" x14ac:dyDescent="0.2">
      <c r="A48" s="9" t="s">
        <v>53</v>
      </c>
      <c r="B48" s="18" t="s">
        <v>54</v>
      </c>
      <c r="C48" s="17">
        <v>0</v>
      </c>
      <c r="D48" s="17">
        <v>-680100</v>
      </c>
      <c r="E48" s="17">
        <v>-680100</v>
      </c>
      <c r="F48" s="17">
        <v>-170025</v>
      </c>
      <c r="G48" s="17">
        <v>-128839.09</v>
      </c>
      <c r="H48" s="13">
        <f t="shared" si="2"/>
        <v>-9.6431687215563958E-2</v>
      </c>
      <c r="I48" s="13">
        <f t="shared" si="12"/>
        <v>-0.69033010716731025</v>
      </c>
      <c r="J48" s="13" t="e">
        <f t="shared" si="3"/>
        <v>#DIV/0!</v>
      </c>
      <c r="K48" s="15">
        <f t="shared" si="4"/>
        <v>-128839.09</v>
      </c>
      <c r="L48" s="13">
        <f t="shared" si="5"/>
        <v>18.944139097191588</v>
      </c>
      <c r="M48" s="15">
        <f t="shared" si="6"/>
        <v>551260.91</v>
      </c>
      <c r="N48" s="13">
        <f t="shared" si="7"/>
        <v>18.944139097191588</v>
      </c>
      <c r="O48" s="15">
        <f t="shared" si="8"/>
        <v>551260.91</v>
      </c>
      <c r="P48" s="13">
        <f t="shared" si="9"/>
        <v>75.776556388766352</v>
      </c>
      <c r="Q48" s="15">
        <f t="shared" si="10"/>
        <v>41185.910000000003</v>
      </c>
    </row>
    <row r="49" spans="1:17" ht="11.25" outlineLevel="1" x14ac:dyDescent="0.2">
      <c r="A49" s="9" t="s">
        <v>55</v>
      </c>
      <c r="B49" s="16" t="s">
        <v>56</v>
      </c>
      <c r="C49" s="17">
        <f>C50+C61+C65</f>
        <v>802835.89</v>
      </c>
      <c r="D49" s="17">
        <f t="shared" ref="D49:G49" si="14">D50+D61+D65</f>
        <v>2320000</v>
      </c>
      <c r="E49" s="17">
        <f t="shared" si="14"/>
        <v>2320000</v>
      </c>
      <c r="F49" s="17">
        <f t="shared" si="14"/>
        <v>757000</v>
      </c>
      <c r="G49" s="17">
        <f t="shared" si="14"/>
        <v>778161.46</v>
      </c>
      <c r="H49" s="13">
        <f t="shared" si="2"/>
        <v>0.58242744895145249</v>
      </c>
      <c r="I49" s="13">
        <f t="shared" si="12"/>
        <v>4.169451088759403</v>
      </c>
      <c r="J49" s="13">
        <f t="shared" si="3"/>
        <v>96.926591062091148</v>
      </c>
      <c r="K49" s="15">
        <f t="shared" si="4"/>
        <v>-24674.430000000051</v>
      </c>
      <c r="L49" s="13">
        <f t="shared" si="5"/>
        <v>33.541442241379308</v>
      </c>
      <c r="M49" s="15">
        <f t="shared" si="6"/>
        <v>-1541838.54</v>
      </c>
      <c r="N49" s="13">
        <f t="shared" si="7"/>
        <v>33.541442241379308</v>
      </c>
      <c r="O49" s="15">
        <f t="shared" si="8"/>
        <v>-1541838.54</v>
      </c>
      <c r="P49" s="13">
        <f t="shared" si="9"/>
        <v>102.79543725231176</v>
      </c>
      <c r="Q49" s="15">
        <f t="shared" si="10"/>
        <v>21161.459999999963</v>
      </c>
    </row>
    <row r="50" spans="1:17" ht="22.5" outlineLevel="2" collapsed="1" x14ac:dyDescent="0.2">
      <c r="A50" s="9" t="s">
        <v>57</v>
      </c>
      <c r="B50" s="16" t="s">
        <v>58</v>
      </c>
      <c r="C50" s="17">
        <v>67512.89</v>
      </c>
      <c r="D50" s="17">
        <v>1050000</v>
      </c>
      <c r="E50" s="17">
        <v>1050000</v>
      </c>
      <c r="F50" s="17">
        <v>67000</v>
      </c>
      <c r="G50" s="17">
        <v>160667.45000000001</v>
      </c>
      <c r="H50" s="13">
        <f t="shared" si="2"/>
        <v>0.12025413470494291</v>
      </c>
      <c r="I50" s="13">
        <f t="shared" si="12"/>
        <v>0.86086899540192707</v>
      </c>
      <c r="J50" s="13">
        <f t="shared" si="3"/>
        <v>237.98040640831698</v>
      </c>
      <c r="K50" s="15">
        <f t="shared" si="4"/>
        <v>93154.560000000012</v>
      </c>
      <c r="L50" s="13">
        <f t="shared" si="5"/>
        <v>15.301661904761907</v>
      </c>
      <c r="M50" s="15">
        <f t="shared" si="6"/>
        <v>-889332.55</v>
      </c>
      <c r="N50" s="13">
        <f t="shared" si="7"/>
        <v>15.301661904761907</v>
      </c>
      <c r="O50" s="15">
        <f t="shared" si="8"/>
        <v>-889332.55</v>
      </c>
      <c r="P50" s="13">
        <f t="shared" si="9"/>
        <v>239.80216417910452</v>
      </c>
      <c r="Q50" s="15">
        <f t="shared" si="10"/>
        <v>93667.450000000012</v>
      </c>
    </row>
    <row r="51" spans="1:17" ht="33.75" hidden="1" outlineLevel="3" x14ac:dyDescent="0.2">
      <c r="A51" s="9" t="s">
        <v>59</v>
      </c>
      <c r="B51" s="16" t="s">
        <v>60</v>
      </c>
      <c r="C51" s="17">
        <v>0</v>
      </c>
      <c r="D51" s="17">
        <v>793000</v>
      </c>
      <c r="E51" s="17">
        <v>793000</v>
      </c>
      <c r="F51" s="17">
        <v>16000</v>
      </c>
      <c r="G51" s="17">
        <v>81215.789999999994</v>
      </c>
      <c r="H51" s="13">
        <f t="shared" si="2"/>
        <v>6.0787263075553599E-2</v>
      </c>
      <c r="I51" s="13">
        <f t="shared" si="12"/>
        <v>0.43516067223369681</v>
      </c>
      <c r="J51" s="13" t="e">
        <f t="shared" si="3"/>
        <v>#DIV/0!</v>
      </c>
      <c r="K51" s="15">
        <f t="shared" si="4"/>
        <v>81215.789999999994</v>
      </c>
      <c r="L51" s="13">
        <f t="shared" si="5"/>
        <v>10.24158764186633</v>
      </c>
      <c r="M51" s="15">
        <f t="shared" si="6"/>
        <v>-711784.21</v>
      </c>
      <c r="N51" s="13">
        <f t="shared" si="7"/>
        <v>10.24158764186633</v>
      </c>
      <c r="O51" s="15">
        <f t="shared" si="8"/>
        <v>-711784.21</v>
      </c>
      <c r="P51" s="13">
        <f t="shared" si="9"/>
        <v>507.59868749999998</v>
      </c>
      <c r="Q51" s="15">
        <f t="shared" si="10"/>
        <v>65215.789999999994</v>
      </c>
    </row>
    <row r="52" spans="1:17" ht="33.75" hidden="1" outlineLevel="4" x14ac:dyDescent="0.2">
      <c r="A52" s="9" t="s">
        <v>61</v>
      </c>
      <c r="B52" s="16" t="s">
        <v>60</v>
      </c>
      <c r="C52" s="17">
        <v>0</v>
      </c>
      <c r="D52" s="17">
        <v>793000</v>
      </c>
      <c r="E52" s="17">
        <v>793000</v>
      </c>
      <c r="F52" s="17">
        <v>16000</v>
      </c>
      <c r="G52" s="17">
        <v>81215.789999999994</v>
      </c>
      <c r="H52" s="13">
        <f t="shared" si="2"/>
        <v>6.0787263075553599E-2</v>
      </c>
      <c r="I52" s="13">
        <f t="shared" si="12"/>
        <v>0.43516067223369681</v>
      </c>
      <c r="J52" s="13" t="e">
        <f t="shared" si="3"/>
        <v>#DIV/0!</v>
      </c>
      <c r="K52" s="15">
        <f t="shared" si="4"/>
        <v>81215.789999999994</v>
      </c>
      <c r="L52" s="13">
        <f t="shared" si="5"/>
        <v>10.24158764186633</v>
      </c>
      <c r="M52" s="15">
        <f t="shared" si="6"/>
        <v>-711784.21</v>
      </c>
      <c r="N52" s="13">
        <f t="shared" si="7"/>
        <v>10.24158764186633</v>
      </c>
      <c r="O52" s="15">
        <f t="shared" si="8"/>
        <v>-711784.21</v>
      </c>
      <c r="P52" s="13">
        <f t="shared" si="9"/>
        <v>507.59868749999998</v>
      </c>
      <c r="Q52" s="15">
        <f t="shared" si="10"/>
        <v>65215.789999999994</v>
      </c>
    </row>
    <row r="53" spans="1:17" ht="67.5" hidden="1" outlineLevel="5" x14ac:dyDescent="0.2">
      <c r="A53" s="9" t="s">
        <v>62</v>
      </c>
      <c r="B53" s="16" t="s">
        <v>63</v>
      </c>
      <c r="C53" s="17">
        <v>0</v>
      </c>
      <c r="D53" s="17">
        <v>793000</v>
      </c>
      <c r="E53" s="17">
        <v>793000</v>
      </c>
      <c r="F53" s="17">
        <v>16000</v>
      </c>
      <c r="G53" s="17">
        <v>81116.789999999994</v>
      </c>
      <c r="H53" s="13">
        <f t="shared" si="2"/>
        <v>6.0713164934730487E-2</v>
      </c>
      <c r="I53" s="13">
        <f t="shared" si="12"/>
        <v>0.43463022234764465</v>
      </c>
      <c r="J53" s="13" t="e">
        <f t="shared" si="3"/>
        <v>#DIV/0!</v>
      </c>
      <c r="K53" s="15">
        <f t="shared" si="4"/>
        <v>81116.789999999994</v>
      </c>
      <c r="L53" s="13">
        <f t="shared" si="5"/>
        <v>10.229103404791928</v>
      </c>
      <c r="M53" s="15">
        <f t="shared" si="6"/>
        <v>-711883.21</v>
      </c>
      <c r="N53" s="13">
        <f t="shared" si="7"/>
        <v>10.229103404791928</v>
      </c>
      <c r="O53" s="15">
        <f t="shared" si="8"/>
        <v>-711883.21</v>
      </c>
      <c r="P53" s="13">
        <f t="shared" si="9"/>
        <v>506.97993749999995</v>
      </c>
      <c r="Q53" s="15">
        <f t="shared" si="10"/>
        <v>65116.789999999994</v>
      </c>
    </row>
    <row r="54" spans="1:17" ht="67.5" hidden="1" outlineLevel="7" x14ac:dyDescent="0.2">
      <c r="A54" s="9" t="s">
        <v>62</v>
      </c>
      <c r="B54" s="16" t="s">
        <v>63</v>
      </c>
      <c r="C54" s="17">
        <v>0</v>
      </c>
      <c r="D54" s="17">
        <v>793000</v>
      </c>
      <c r="E54" s="17">
        <v>793000</v>
      </c>
      <c r="F54" s="17">
        <v>16000</v>
      </c>
      <c r="G54" s="17">
        <v>81116.789999999994</v>
      </c>
      <c r="H54" s="13">
        <f t="shared" si="2"/>
        <v>6.0713164934730487E-2</v>
      </c>
      <c r="I54" s="13">
        <f t="shared" si="12"/>
        <v>0.43463022234764465</v>
      </c>
      <c r="J54" s="13" t="e">
        <f t="shared" si="3"/>
        <v>#DIV/0!</v>
      </c>
      <c r="K54" s="15">
        <f t="shared" si="4"/>
        <v>81116.789999999994</v>
      </c>
      <c r="L54" s="13">
        <f t="shared" si="5"/>
        <v>10.229103404791928</v>
      </c>
      <c r="M54" s="15">
        <f t="shared" si="6"/>
        <v>-711883.21</v>
      </c>
      <c r="N54" s="13">
        <f t="shared" si="7"/>
        <v>10.229103404791928</v>
      </c>
      <c r="O54" s="15">
        <f t="shared" si="8"/>
        <v>-711883.21</v>
      </c>
      <c r="P54" s="13">
        <f t="shared" si="9"/>
        <v>506.97993749999995</v>
      </c>
      <c r="Q54" s="15">
        <f t="shared" si="10"/>
        <v>65116.789999999994</v>
      </c>
    </row>
    <row r="55" spans="1:17" ht="67.5" hidden="1" outlineLevel="5" x14ac:dyDescent="0.2">
      <c r="A55" s="9" t="s">
        <v>64</v>
      </c>
      <c r="B55" s="16" t="s">
        <v>65</v>
      </c>
      <c r="C55" s="17">
        <v>0</v>
      </c>
      <c r="D55" s="17">
        <v>0</v>
      </c>
      <c r="E55" s="17">
        <v>0</v>
      </c>
      <c r="F55" s="17">
        <v>0</v>
      </c>
      <c r="G55" s="17">
        <v>99</v>
      </c>
      <c r="H55" s="13">
        <f t="shared" si="2"/>
        <v>7.4098140823106032E-5</v>
      </c>
      <c r="I55" s="13">
        <f t="shared" si="12"/>
        <v>5.3044988605215797E-4</v>
      </c>
      <c r="J55" s="13" t="e">
        <f t="shared" si="3"/>
        <v>#DIV/0!</v>
      </c>
      <c r="K55" s="15">
        <f t="shared" si="4"/>
        <v>99</v>
      </c>
      <c r="L55" s="13" t="e">
        <f t="shared" si="5"/>
        <v>#DIV/0!</v>
      </c>
      <c r="M55" s="15">
        <f t="shared" si="6"/>
        <v>99</v>
      </c>
      <c r="N55" s="13" t="e">
        <f t="shared" si="7"/>
        <v>#DIV/0!</v>
      </c>
      <c r="O55" s="15">
        <f t="shared" si="8"/>
        <v>99</v>
      </c>
      <c r="P55" s="13" t="e">
        <f t="shared" si="9"/>
        <v>#DIV/0!</v>
      </c>
      <c r="Q55" s="15">
        <f t="shared" si="10"/>
        <v>99</v>
      </c>
    </row>
    <row r="56" spans="1:17" ht="67.5" hidden="1" outlineLevel="7" x14ac:dyDescent="0.2">
      <c r="A56" s="9" t="s">
        <v>64</v>
      </c>
      <c r="B56" s="16" t="s">
        <v>65</v>
      </c>
      <c r="C56" s="17">
        <v>0</v>
      </c>
      <c r="D56" s="17">
        <v>0</v>
      </c>
      <c r="E56" s="17">
        <v>0</v>
      </c>
      <c r="F56" s="17">
        <v>0</v>
      </c>
      <c r="G56" s="17">
        <v>99</v>
      </c>
      <c r="H56" s="13">
        <f t="shared" si="2"/>
        <v>7.4098140823106032E-5</v>
      </c>
      <c r="I56" s="13">
        <f t="shared" si="12"/>
        <v>5.3044988605215797E-4</v>
      </c>
      <c r="J56" s="13" t="e">
        <f t="shared" si="3"/>
        <v>#DIV/0!</v>
      </c>
      <c r="K56" s="15">
        <f t="shared" si="4"/>
        <v>99</v>
      </c>
      <c r="L56" s="13" t="e">
        <f t="shared" si="5"/>
        <v>#DIV/0!</v>
      </c>
      <c r="M56" s="15">
        <f t="shared" si="6"/>
        <v>99</v>
      </c>
      <c r="N56" s="13" t="e">
        <f t="shared" si="7"/>
        <v>#DIV/0!</v>
      </c>
      <c r="O56" s="15">
        <f t="shared" si="8"/>
        <v>99</v>
      </c>
      <c r="P56" s="13" t="e">
        <f t="shared" si="9"/>
        <v>#DIV/0!</v>
      </c>
      <c r="Q56" s="15">
        <f t="shared" si="10"/>
        <v>99</v>
      </c>
    </row>
    <row r="57" spans="1:17" ht="45" hidden="1" outlineLevel="3" x14ac:dyDescent="0.2">
      <c r="A57" s="9" t="s">
        <v>66</v>
      </c>
      <c r="B57" s="16" t="s">
        <v>67</v>
      </c>
      <c r="C57" s="17">
        <v>0</v>
      </c>
      <c r="D57" s="17">
        <v>257000</v>
      </c>
      <c r="E57" s="17">
        <v>257000</v>
      </c>
      <c r="F57" s="17">
        <v>51000</v>
      </c>
      <c r="G57" s="17">
        <v>79451.66</v>
      </c>
      <c r="H57" s="13">
        <f t="shared" si="2"/>
        <v>5.9466871629389302E-2</v>
      </c>
      <c r="I57" s="13">
        <f t="shared" si="12"/>
        <v>0.42570832316823026</v>
      </c>
      <c r="J57" s="13" t="e">
        <f t="shared" si="3"/>
        <v>#DIV/0!</v>
      </c>
      <c r="K57" s="15">
        <f t="shared" si="4"/>
        <v>79451.66</v>
      </c>
      <c r="L57" s="13">
        <f t="shared" si="5"/>
        <v>30.915042801556421</v>
      </c>
      <c r="M57" s="15">
        <f t="shared" si="6"/>
        <v>-177548.34</v>
      </c>
      <c r="N57" s="13">
        <f t="shared" si="7"/>
        <v>30.915042801556421</v>
      </c>
      <c r="O57" s="15">
        <f t="shared" si="8"/>
        <v>-177548.34</v>
      </c>
      <c r="P57" s="13">
        <f t="shared" si="9"/>
        <v>155.78756862745098</v>
      </c>
      <c r="Q57" s="15">
        <f t="shared" si="10"/>
        <v>28451.660000000003</v>
      </c>
    </row>
    <row r="58" spans="1:17" ht="78.75" hidden="1" outlineLevel="4" x14ac:dyDescent="0.2">
      <c r="A58" s="9" t="s">
        <v>68</v>
      </c>
      <c r="B58" s="16" t="s">
        <v>69</v>
      </c>
      <c r="C58" s="17">
        <v>0</v>
      </c>
      <c r="D58" s="17">
        <v>257000</v>
      </c>
      <c r="E58" s="17">
        <v>257000</v>
      </c>
      <c r="F58" s="17">
        <v>51000</v>
      </c>
      <c r="G58" s="17">
        <v>79451.66</v>
      </c>
      <c r="H58" s="13">
        <f t="shared" si="2"/>
        <v>5.9466871629389302E-2</v>
      </c>
      <c r="I58" s="13">
        <f t="shared" si="12"/>
        <v>0.42570832316823026</v>
      </c>
      <c r="J58" s="13" t="e">
        <f t="shared" si="3"/>
        <v>#DIV/0!</v>
      </c>
      <c r="K58" s="15">
        <f t="shared" si="4"/>
        <v>79451.66</v>
      </c>
      <c r="L58" s="13">
        <f t="shared" si="5"/>
        <v>30.915042801556421</v>
      </c>
      <c r="M58" s="15">
        <f t="shared" si="6"/>
        <v>-177548.34</v>
      </c>
      <c r="N58" s="13">
        <f t="shared" si="7"/>
        <v>30.915042801556421</v>
      </c>
      <c r="O58" s="15">
        <f t="shared" si="8"/>
        <v>-177548.34</v>
      </c>
      <c r="P58" s="13">
        <f t="shared" si="9"/>
        <v>155.78756862745098</v>
      </c>
      <c r="Q58" s="15">
        <f t="shared" si="10"/>
        <v>28451.660000000003</v>
      </c>
    </row>
    <row r="59" spans="1:17" ht="112.5" hidden="1" outlineLevel="5" x14ac:dyDescent="0.2">
      <c r="A59" s="9" t="s">
        <v>70</v>
      </c>
      <c r="B59" s="18" t="s">
        <v>71</v>
      </c>
      <c r="C59" s="17">
        <v>0</v>
      </c>
      <c r="D59" s="17">
        <v>257000</v>
      </c>
      <c r="E59" s="17">
        <v>257000</v>
      </c>
      <c r="F59" s="17">
        <v>51000</v>
      </c>
      <c r="G59" s="17">
        <v>79451.66</v>
      </c>
      <c r="H59" s="13">
        <f t="shared" si="2"/>
        <v>5.9466871629389302E-2</v>
      </c>
      <c r="I59" s="13">
        <f t="shared" si="12"/>
        <v>0.42570832316823026</v>
      </c>
      <c r="J59" s="13" t="e">
        <f t="shared" si="3"/>
        <v>#DIV/0!</v>
      </c>
      <c r="K59" s="15">
        <f t="shared" si="4"/>
        <v>79451.66</v>
      </c>
      <c r="L59" s="13">
        <f t="shared" si="5"/>
        <v>30.915042801556421</v>
      </c>
      <c r="M59" s="15">
        <f t="shared" si="6"/>
        <v>-177548.34</v>
      </c>
      <c r="N59" s="13">
        <f t="shared" si="7"/>
        <v>30.915042801556421</v>
      </c>
      <c r="O59" s="15">
        <f t="shared" si="8"/>
        <v>-177548.34</v>
      </c>
      <c r="P59" s="13">
        <f t="shared" si="9"/>
        <v>155.78756862745098</v>
      </c>
      <c r="Q59" s="15">
        <f t="shared" si="10"/>
        <v>28451.660000000003</v>
      </c>
    </row>
    <row r="60" spans="1:17" ht="112.5" hidden="1" outlineLevel="7" x14ac:dyDescent="0.2">
      <c r="A60" s="9" t="s">
        <v>70</v>
      </c>
      <c r="B60" s="18" t="s">
        <v>71</v>
      </c>
      <c r="C60" s="17">
        <v>0</v>
      </c>
      <c r="D60" s="17">
        <v>257000</v>
      </c>
      <c r="E60" s="17">
        <v>257000</v>
      </c>
      <c r="F60" s="17">
        <v>51000</v>
      </c>
      <c r="G60" s="17">
        <v>79451.66</v>
      </c>
      <c r="H60" s="13">
        <f t="shared" si="2"/>
        <v>5.9466871629389302E-2</v>
      </c>
      <c r="I60" s="13">
        <f t="shared" si="12"/>
        <v>0.42570832316823026</v>
      </c>
      <c r="J60" s="13" t="e">
        <f t="shared" si="3"/>
        <v>#DIV/0!</v>
      </c>
      <c r="K60" s="15">
        <f t="shared" si="4"/>
        <v>79451.66</v>
      </c>
      <c r="L60" s="13">
        <f t="shared" si="5"/>
        <v>30.915042801556421</v>
      </c>
      <c r="M60" s="15">
        <f t="shared" si="6"/>
        <v>-177548.34</v>
      </c>
      <c r="N60" s="13">
        <f t="shared" si="7"/>
        <v>30.915042801556421</v>
      </c>
      <c r="O60" s="15">
        <f t="shared" si="8"/>
        <v>-177548.34</v>
      </c>
      <c r="P60" s="13">
        <f t="shared" si="9"/>
        <v>155.78756862745098</v>
      </c>
      <c r="Q60" s="15">
        <f t="shared" si="10"/>
        <v>28451.660000000003</v>
      </c>
    </row>
    <row r="61" spans="1:17" ht="11.25" outlineLevel="2" collapsed="1" x14ac:dyDescent="0.2">
      <c r="A61" s="9" t="s">
        <v>72</v>
      </c>
      <c r="B61" s="16" t="s">
        <v>73</v>
      </c>
      <c r="C61" s="17">
        <v>81562</v>
      </c>
      <c r="D61" s="17">
        <v>150000</v>
      </c>
      <c r="E61" s="17">
        <v>150000</v>
      </c>
      <c r="F61" s="17">
        <v>80000</v>
      </c>
      <c r="G61" s="17">
        <v>3002</v>
      </c>
      <c r="H61" s="13">
        <f t="shared" si="2"/>
        <v>2.2468951388986292E-3</v>
      </c>
      <c r="I61" s="13">
        <f t="shared" si="12"/>
        <v>1.6084955130591695E-2</v>
      </c>
      <c r="J61" s="13">
        <f t="shared" si="3"/>
        <v>3.6806355901032344</v>
      </c>
      <c r="K61" s="15">
        <f t="shared" si="4"/>
        <v>-78560</v>
      </c>
      <c r="L61" s="13">
        <f t="shared" si="5"/>
        <v>2.0013333333333336</v>
      </c>
      <c r="M61" s="15">
        <f t="shared" si="6"/>
        <v>-146998</v>
      </c>
      <c r="N61" s="13">
        <f t="shared" si="7"/>
        <v>2.0013333333333336</v>
      </c>
      <c r="O61" s="15">
        <f t="shared" si="8"/>
        <v>-146998</v>
      </c>
      <c r="P61" s="13">
        <f t="shared" si="9"/>
        <v>3.7525000000000004</v>
      </c>
      <c r="Q61" s="15">
        <f t="shared" si="10"/>
        <v>-76998</v>
      </c>
    </row>
    <row r="62" spans="1:17" ht="22.5" hidden="1" outlineLevel="3" x14ac:dyDescent="0.2">
      <c r="A62" s="9" t="s">
        <v>74</v>
      </c>
      <c r="B62" s="16" t="s">
        <v>73</v>
      </c>
      <c r="C62" s="17">
        <v>0</v>
      </c>
      <c r="D62" s="17">
        <v>150000</v>
      </c>
      <c r="E62" s="17">
        <v>150000</v>
      </c>
      <c r="F62" s="17">
        <v>80000</v>
      </c>
      <c r="G62" s="17">
        <v>3002</v>
      </c>
      <c r="H62" s="13">
        <f t="shared" si="2"/>
        <v>2.2468951388986292E-3</v>
      </c>
      <c r="I62" s="13">
        <f t="shared" si="12"/>
        <v>1.6084955130591695E-2</v>
      </c>
      <c r="J62" s="13" t="e">
        <f t="shared" si="3"/>
        <v>#DIV/0!</v>
      </c>
      <c r="K62" s="15">
        <f t="shared" si="4"/>
        <v>3002</v>
      </c>
      <c r="L62" s="13">
        <f t="shared" si="5"/>
        <v>2.0013333333333336</v>
      </c>
      <c r="M62" s="15">
        <f t="shared" si="6"/>
        <v>-146998</v>
      </c>
      <c r="N62" s="13">
        <f t="shared" si="7"/>
        <v>2.0013333333333336</v>
      </c>
      <c r="O62" s="15">
        <f t="shared" si="8"/>
        <v>-146998</v>
      </c>
      <c r="P62" s="13">
        <f t="shared" si="9"/>
        <v>3.7525000000000004</v>
      </c>
      <c r="Q62" s="15">
        <f t="shared" si="10"/>
        <v>-76998</v>
      </c>
    </row>
    <row r="63" spans="1:17" ht="45" hidden="1" outlineLevel="4" x14ac:dyDescent="0.2">
      <c r="A63" s="9" t="s">
        <v>75</v>
      </c>
      <c r="B63" s="16" t="s">
        <v>76</v>
      </c>
      <c r="C63" s="17">
        <v>0</v>
      </c>
      <c r="D63" s="17">
        <v>150000</v>
      </c>
      <c r="E63" s="17">
        <v>150000</v>
      </c>
      <c r="F63" s="17">
        <v>80000</v>
      </c>
      <c r="G63" s="17">
        <v>3002</v>
      </c>
      <c r="H63" s="13">
        <f t="shared" si="2"/>
        <v>2.2468951388986292E-3</v>
      </c>
      <c r="I63" s="13">
        <f t="shared" si="12"/>
        <v>1.6084955130591695E-2</v>
      </c>
      <c r="J63" s="13" t="e">
        <f t="shared" si="3"/>
        <v>#DIV/0!</v>
      </c>
      <c r="K63" s="15">
        <f t="shared" si="4"/>
        <v>3002</v>
      </c>
      <c r="L63" s="13">
        <f t="shared" si="5"/>
        <v>2.0013333333333336</v>
      </c>
      <c r="M63" s="15">
        <f t="shared" si="6"/>
        <v>-146998</v>
      </c>
      <c r="N63" s="13">
        <f t="shared" si="7"/>
        <v>2.0013333333333336</v>
      </c>
      <c r="O63" s="15">
        <f t="shared" si="8"/>
        <v>-146998</v>
      </c>
      <c r="P63" s="13">
        <f t="shared" si="9"/>
        <v>3.7525000000000004</v>
      </c>
      <c r="Q63" s="15">
        <f t="shared" si="10"/>
        <v>-76998</v>
      </c>
    </row>
    <row r="64" spans="1:17" ht="45" hidden="1" outlineLevel="7" x14ac:dyDescent="0.2">
      <c r="A64" s="9" t="s">
        <v>75</v>
      </c>
      <c r="B64" s="16" t="s">
        <v>76</v>
      </c>
      <c r="C64" s="17">
        <v>0</v>
      </c>
      <c r="D64" s="17">
        <v>150000</v>
      </c>
      <c r="E64" s="17">
        <v>150000</v>
      </c>
      <c r="F64" s="17">
        <v>80000</v>
      </c>
      <c r="G64" s="17">
        <v>3002</v>
      </c>
      <c r="H64" s="13">
        <f t="shared" si="2"/>
        <v>2.2468951388986292E-3</v>
      </c>
      <c r="I64" s="13">
        <f t="shared" si="12"/>
        <v>1.6084955130591695E-2</v>
      </c>
      <c r="J64" s="13" t="e">
        <f t="shared" si="3"/>
        <v>#DIV/0!</v>
      </c>
      <c r="K64" s="15">
        <f t="shared" si="4"/>
        <v>3002</v>
      </c>
      <c r="L64" s="13">
        <f t="shared" si="5"/>
        <v>2.0013333333333336</v>
      </c>
      <c r="M64" s="15">
        <f t="shared" si="6"/>
        <v>-146998</v>
      </c>
      <c r="N64" s="13">
        <f t="shared" si="7"/>
        <v>2.0013333333333336</v>
      </c>
      <c r="O64" s="15">
        <f t="shared" si="8"/>
        <v>-146998</v>
      </c>
      <c r="P64" s="13">
        <f t="shared" si="9"/>
        <v>3.7525000000000004</v>
      </c>
      <c r="Q64" s="15">
        <f t="shared" si="10"/>
        <v>-76998</v>
      </c>
    </row>
    <row r="65" spans="1:17" ht="22.5" outlineLevel="2" collapsed="1" x14ac:dyDescent="0.2">
      <c r="A65" s="9" t="s">
        <v>77</v>
      </c>
      <c r="B65" s="16" t="s">
        <v>78</v>
      </c>
      <c r="C65" s="17">
        <v>653761</v>
      </c>
      <c r="D65" s="17">
        <v>1120000</v>
      </c>
      <c r="E65" s="17">
        <v>1120000</v>
      </c>
      <c r="F65" s="17">
        <v>610000</v>
      </c>
      <c r="G65" s="17">
        <v>614492.01</v>
      </c>
      <c r="H65" s="13">
        <f t="shared" si="2"/>
        <v>0.45992641910761095</v>
      </c>
      <c r="I65" s="13">
        <f t="shared" si="12"/>
        <v>3.2924971382268837</v>
      </c>
      <c r="J65" s="13">
        <f t="shared" si="3"/>
        <v>93.993372195649485</v>
      </c>
      <c r="K65" s="15">
        <f t="shared" si="4"/>
        <v>-39268.989999999991</v>
      </c>
      <c r="L65" s="13">
        <f t="shared" si="5"/>
        <v>54.865358035714287</v>
      </c>
      <c r="M65" s="15">
        <f t="shared" si="6"/>
        <v>-505507.99</v>
      </c>
      <c r="N65" s="13">
        <f t="shared" si="7"/>
        <v>54.865358035714287</v>
      </c>
      <c r="O65" s="15">
        <f t="shared" si="8"/>
        <v>-505507.99</v>
      </c>
      <c r="P65" s="13">
        <f t="shared" si="9"/>
        <v>100.73639508196722</v>
      </c>
      <c r="Q65" s="15">
        <f t="shared" si="10"/>
        <v>4492.0100000000093</v>
      </c>
    </row>
    <row r="66" spans="1:17" ht="45" hidden="1" outlineLevel="3" x14ac:dyDescent="0.2">
      <c r="A66" s="9" t="s">
        <v>79</v>
      </c>
      <c r="B66" s="16" t="s">
        <v>80</v>
      </c>
      <c r="C66" s="17">
        <v>0</v>
      </c>
      <c r="D66" s="17">
        <v>1120000</v>
      </c>
      <c r="E66" s="17">
        <v>1120000</v>
      </c>
      <c r="F66" s="17">
        <v>610000</v>
      </c>
      <c r="G66" s="17">
        <v>614492.01</v>
      </c>
      <c r="H66" s="13">
        <f t="shared" si="2"/>
        <v>0.45992641910761095</v>
      </c>
      <c r="I66" s="13">
        <f t="shared" si="12"/>
        <v>3.2924971382268837</v>
      </c>
      <c r="J66" s="13" t="e">
        <f t="shared" si="3"/>
        <v>#DIV/0!</v>
      </c>
      <c r="K66" s="15">
        <f t="shared" si="4"/>
        <v>614492.01</v>
      </c>
      <c r="L66" s="13">
        <f t="shared" si="5"/>
        <v>54.865358035714287</v>
      </c>
      <c r="M66" s="15">
        <f t="shared" si="6"/>
        <v>-505507.99</v>
      </c>
      <c r="N66" s="13">
        <f t="shared" si="7"/>
        <v>54.865358035714287</v>
      </c>
      <c r="O66" s="15">
        <f t="shared" si="8"/>
        <v>-505507.99</v>
      </c>
      <c r="P66" s="13">
        <f t="shared" si="9"/>
        <v>100.73639508196722</v>
      </c>
      <c r="Q66" s="15">
        <f t="shared" si="10"/>
        <v>4492.0100000000093</v>
      </c>
    </row>
    <row r="67" spans="1:17" ht="78.75" hidden="1" outlineLevel="4" x14ac:dyDescent="0.2">
      <c r="A67" s="9" t="s">
        <v>81</v>
      </c>
      <c r="B67" s="16" t="s">
        <v>82</v>
      </c>
      <c r="C67" s="17">
        <v>0</v>
      </c>
      <c r="D67" s="17">
        <v>1120000</v>
      </c>
      <c r="E67" s="17">
        <v>1120000</v>
      </c>
      <c r="F67" s="17">
        <v>610000</v>
      </c>
      <c r="G67" s="17">
        <v>614492.01</v>
      </c>
      <c r="H67" s="13">
        <f t="shared" si="2"/>
        <v>0.45992641910761095</v>
      </c>
      <c r="I67" s="13">
        <f t="shared" si="12"/>
        <v>3.2924971382268837</v>
      </c>
      <c r="J67" s="13" t="e">
        <f t="shared" si="3"/>
        <v>#DIV/0!</v>
      </c>
      <c r="K67" s="15">
        <f t="shared" si="4"/>
        <v>614492.01</v>
      </c>
      <c r="L67" s="13">
        <f t="shared" si="5"/>
        <v>54.865358035714287</v>
      </c>
      <c r="M67" s="15">
        <f t="shared" si="6"/>
        <v>-505507.99</v>
      </c>
      <c r="N67" s="13">
        <f t="shared" si="7"/>
        <v>54.865358035714287</v>
      </c>
      <c r="O67" s="15">
        <f t="shared" si="8"/>
        <v>-505507.99</v>
      </c>
      <c r="P67" s="13">
        <f t="shared" si="9"/>
        <v>100.73639508196722</v>
      </c>
      <c r="Q67" s="15">
        <f t="shared" si="10"/>
        <v>4492.0100000000093</v>
      </c>
    </row>
    <row r="68" spans="1:17" ht="78.75" hidden="1" outlineLevel="7" x14ac:dyDescent="0.2">
      <c r="A68" s="9" t="s">
        <v>81</v>
      </c>
      <c r="B68" s="16" t="s">
        <v>82</v>
      </c>
      <c r="C68" s="17">
        <v>0</v>
      </c>
      <c r="D68" s="17">
        <v>1120000</v>
      </c>
      <c r="E68" s="17">
        <v>1120000</v>
      </c>
      <c r="F68" s="17">
        <v>610000</v>
      </c>
      <c r="G68" s="17">
        <v>614492.01</v>
      </c>
      <c r="H68" s="13">
        <f t="shared" si="2"/>
        <v>0.45992641910761095</v>
      </c>
      <c r="I68" s="13">
        <f t="shared" si="12"/>
        <v>3.2924971382268837</v>
      </c>
      <c r="J68" s="13" t="e">
        <f t="shared" si="3"/>
        <v>#DIV/0!</v>
      </c>
      <c r="K68" s="15">
        <f t="shared" si="4"/>
        <v>614492.01</v>
      </c>
      <c r="L68" s="13">
        <f t="shared" si="5"/>
        <v>54.865358035714287</v>
      </c>
      <c r="M68" s="15">
        <f t="shared" si="6"/>
        <v>-505507.99</v>
      </c>
      <c r="N68" s="13">
        <f t="shared" si="7"/>
        <v>54.865358035714287</v>
      </c>
      <c r="O68" s="15">
        <f t="shared" si="8"/>
        <v>-505507.99</v>
      </c>
      <c r="P68" s="13">
        <f t="shared" si="9"/>
        <v>100.73639508196722</v>
      </c>
      <c r="Q68" s="15">
        <f t="shared" si="10"/>
        <v>4492.0100000000093</v>
      </c>
    </row>
    <row r="69" spans="1:17" ht="11.25" outlineLevel="1" x14ac:dyDescent="0.2">
      <c r="A69" s="9" t="s">
        <v>83</v>
      </c>
      <c r="B69" s="16" t="s">
        <v>84</v>
      </c>
      <c r="C69" s="17">
        <f>C70+C74</f>
        <v>560918.69000000006</v>
      </c>
      <c r="D69" s="17">
        <f t="shared" ref="D69:G69" si="15">D70+D74</f>
        <v>4950000</v>
      </c>
      <c r="E69" s="17">
        <f t="shared" si="15"/>
        <v>4950000</v>
      </c>
      <c r="F69" s="17">
        <f t="shared" si="15"/>
        <v>561250</v>
      </c>
      <c r="G69" s="17">
        <f t="shared" si="15"/>
        <v>463398.44999999995</v>
      </c>
      <c r="H69" s="13">
        <f t="shared" si="2"/>
        <v>0.34683801621524296</v>
      </c>
      <c r="I69" s="13">
        <f t="shared" si="12"/>
        <v>2.4829258080731975</v>
      </c>
      <c r="J69" s="13">
        <f t="shared" si="3"/>
        <v>82.614193155161203</v>
      </c>
      <c r="K69" s="15">
        <f t="shared" si="4"/>
        <v>-97520.240000000107</v>
      </c>
      <c r="L69" s="13">
        <f t="shared" si="5"/>
        <v>9.3615848484848474</v>
      </c>
      <c r="M69" s="15">
        <f t="shared" si="6"/>
        <v>-4486601.55</v>
      </c>
      <c r="N69" s="13">
        <f t="shared" si="7"/>
        <v>9.3615848484848474</v>
      </c>
      <c r="O69" s="15">
        <f t="shared" si="8"/>
        <v>-4486601.55</v>
      </c>
      <c r="P69" s="13">
        <f t="shared" si="9"/>
        <v>82.565425389754992</v>
      </c>
      <c r="Q69" s="15">
        <f t="shared" si="10"/>
        <v>-97851.550000000047</v>
      </c>
    </row>
    <row r="70" spans="1:17" ht="11.25" outlineLevel="2" collapsed="1" x14ac:dyDescent="0.2">
      <c r="A70" s="9" t="s">
        <v>85</v>
      </c>
      <c r="B70" s="16" t="s">
        <v>86</v>
      </c>
      <c r="C70" s="17">
        <v>219383.02</v>
      </c>
      <c r="D70" s="17">
        <v>2500000</v>
      </c>
      <c r="E70" s="17">
        <v>2500000</v>
      </c>
      <c r="F70" s="17">
        <v>220000</v>
      </c>
      <c r="G70" s="17">
        <v>186041.37</v>
      </c>
      <c r="H70" s="13">
        <f t="shared" si="2"/>
        <v>0.13924565286044013</v>
      </c>
      <c r="I70" s="13">
        <f t="shared" si="12"/>
        <v>0.99682447997461954</v>
      </c>
      <c r="J70" s="13">
        <f t="shared" si="3"/>
        <v>84.802082677137008</v>
      </c>
      <c r="K70" s="15">
        <f t="shared" si="4"/>
        <v>-33341.649999999994</v>
      </c>
      <c r="L70" s="13">
        <f t="shared" si="5"/>
        <v>7.4416548000000002</v>
      </c>
      <c r="M70" s="15">
        <f t="shared" si="6"/>
        <v>-2313958.63</v>
      </c>
      <c r="N70" s="13">
        <f t="shared" si="7"/>
        <v>7.4416548000000002</v>
      </c>
      <c r="O70" s="15">
        <f t="shared" si="8"/>
        <v>-2313958.63</v>
      </c>
      <c r="P70" s="13">
        <f t="shared" si="9"/>
        <v>84.56425909090909</v>
      </c>
      <c r="Q70" s="15">
        <f t="shared" si="10"/>
        <v>-33958.630000000005</v>
      </c>
    </row>
    <row r="71" spans="1:17" ht="15" hidden="1" outlineLevel="3" x14ac:dyDescent="0.2">
      <c r="A71" s="9" t="s">
        <v>87</v>
      </c>
      <c r="B71" s="16" t="s">
        <v>88</v>
      </c>
      <c r="C71" s="17">
        <v>0</v>
      </c>
      <c r="D71" s="17">
        <v>2500000</v>
      </c>
      <c r="E71" s="17">
        <v>2500000</v>
      </c>
      <c r="F71" s="17">
        <v>220000</v>
      </c>
      <c r="G71" s="17">
        <v>186041.37</v>
      </c>
      <c r="H71" s="13">
        <f t="shared" si="2"/>
        <v>0.13924565286044013</v>
      </c>
      <c r="I71" s="13">
        <f t="shared" si="12"/>
        <v>0.99682447997461954</v>
      </c>
      <c r="J71" s="13" t="e">
        <f t="shared" si="3"/>
        <v>#DIV/0!</v>
      </c>
      <c r="K71" s="15">
        <f t="shared" si="4"/>
        <v>186041.37</v>
      </c>
      <c r="L71" s="13">
        <f t="shared" si="5"/>
        <v>7.4416548000000002</v>
      </c>
      <c r="M71" s="15">
        <f t="shared" si="6"/>
        <v>-2313958.63</v>
      </c>
      <c r="N71" s="13">
        <f t="shared" si="7"/>
        <v>7.4416548000000002</v>
      </c>
      <c r="O71" s="15">
        <f t="shared" si="8"/>
        <v>-2313958.63</v>
      </c>
      <c r="P71" s="13">
        <f t="shared" si="9"/>
        <v>84.56425909090909</v>
      </c>
      <c r="Q71" s="15">
        <f t="shared" si="10"/>
        <v>-33958.630000000005</v>
      </c>
    </row>
    <row r="72" spans="1:17" ht="15" hidden="1" outlineLevel="4" x14ac:dyDescent="0.2">
      <c r="A72" s="9" t="s">
        <v>89</v>
      </c>
      <c r="B72" s="16" t="s">
        <v>90</v>
      </c>
      <c r="C72" s="17">
        <v>0</v>
      </c>
      <c r="D72" s="17">
        <v>2500000</v>
      </c>
      <c r="E72" s="17">
        <v>2500000</v>
      </c>
      <c r="F72" s="17">
        <v>220000</v>
      </c>
      <c r="G72" s="17">
        <v>186041.37</v>
      </c>
      <c r="H72" s="13">
        <f t="shared" si="2"/>
        <v>0.13924565286044013</v>
      </c>
      <c r="I72" s="13">
        <f t="shared" si="12"/>
        <v>0.99682447997461954</v>
      </c>
      <c r="J72" s="13" t="e">
        <f t="shared" si="3"/>
        <v>#DIV/0!</v>
      </c>
      <c r="K72" s="15">
        <f t="shared" si="4"/>
        <v>186041.37</v>
      </c>
      <c r="L72" s="13">
        <f t="shared" si="5"/>
        <v>7.4416548000000002</v>
      </c>
      <c r="M72" s="15">
        <f t="shared" si="6"/>
        <v>-2313958.63</v>
      </c>
      <c r="N72" s="13">
        <f t="shared" si="7"/>
        <v>7.4416548000000002</v>
      </c>
      <c r="O72" s="15">
        <f t="shared" si="8"/>
        <v>-2313958.63</v>
      </c>
      <c r="P72" s="13">
        <f t="shared" si="9"/>
        <v>84.56425909090909</v>
      </c>
      <c r="Q72" s="15">
        <f t="shared" si="10"/>
        <v>-33958.630000000005</v>
      </c>
    </row>
    <row r="73" spans="1:17" ht="15" hidden="1" outlineLevel="7" x14ac:dyDescent="0.2">
      <c r="A73" s="9" t="s">
        <v>89</v>
      </c>
      <c r="B73" s="16" t="s">
        <v>90</v>
      </c>
      <c r="C73" s="17">
        <v>0</v>
      </c>
      <c r="D73" s="17">
        <v>2500000</v>
      </c>
      <c r="E73" s="17">
        <v>2500000</v>
      </c>
      <c r="F73" s="17">
        <v>220000</v>
      </c>
      <c r="G73" s="17">
        <v>186041.37</v>
      </c>
      <c r="H73" s="13">
        <f t="shared" ref="H73:H136" si="16">G73/G$8*100</f>
        <v>0.13924565286044013</v>
      </c>
      <c r="I73" s="13">
        <f t="shared" si="12"/>
        <v>0.99682447997461954</v>
      </c>
      <c r="J73" s="13" t="e">
        <f t="shared" ref="J73:J136" si="17">G73/C73*100</f>
        <v>#DIV/0!</v>
      </c>
      <c r="K73" s="15">
        <f t="shared" ref="K73:K136" si="18">G73-C73</f>
        <v>186041.37</v>
      </c>
      <c r="L73" s="13">
        <f t="shared" ref="L73:L136" si="19">G73/D73*100</f>
        <v>7.4416548000000002</v>
      </c>
      <c r="M73" s="15">
        <f t="shared" ref="M73:M136" si="20">G73-D73</f>
        <v>-2313958.63</v>
      </c>
      <c r="N73" s="13">
        <f t="shared" ref="N73:N136" si="21">G73/E73*100</f>
        <v>7.4416548000000002</v>
      </c>
      <c r="O73" s="15">
        <f t="shared" ref="O73:O136" si="22">G73-E73</f>
        <v>-2313958.63</v>
      </c>
      <c r="P73" s="13">
        <f t="shared" ref="P73:P136" si="23">G73/F73*100</f>
        <v>84.56425909090909</v>
      </c>
      <c r="Q73" s="15">
        <f t="shared" ref="Q73:Q136" si="24">G73-F73</f>
        <v>-33958.630000000005</v>
      </c>
    </row>
    <row r="74" spans="1:17" ht="11.25" outlineLevel="2" x14ac:dyDescent="0.2">
      <c r="A74" s="9" t="s">
        <v>91</v>
      </c>
      <c r="B74" s="16" t="s">
        <v>92</v>
      </c>
      <c r="C74" s="17">
        <f>C75+C79</f>
        <v>341535.67000000004</v>
      </c>
      <c r="D74" s="17">
        <f t="shared" ref="D74:G74" si="25">D75+D79</f>
        <v>2450000</v>
      </c>
      <c r="E74" s="17">
        <f t="shared" si="25"/>
        <v>2450000</v>
      </c>
      <c r="F74" s="17">
        <f t="shared" si="25"/>
        <v>341250</v>
      </c>
      <c r="G74" s="17">
        <f t="shared" si="25"/>
        <v>277357.07999999996</v>
      </c>
      <c r="H74" s="13">
        <f t="shared" si="16"/>
        <v>0.20759236335480286</v>
      </c>
      <c r="I74" s="13">
        <f t="shared" ref="I74:I137" si="26">H74/H$9*100</f>
        <v>1.486101328098578</v>
      </c>
      <c r="J74" s="13">
        <f t="shared" si="17"/>
        <v>81.208817808107696</v>
      </c>
      <c r="K74" s="15">
        <f t="shared" si="18"/>
        <v>-64178.590000000084</v>
      </c>
      <c r="L74" s="13">
        <f t="shared" si="19"/>
        <v>11.320697142857142</v>
      </c>
      <c r="M74" s="15">
        <f t="shared" si="20"/>
        <v>-2172642.92</v>
      </c>
      <c r="N74" s="13">
        <f t="shared" si="21"/>
        <v>11.320697142857142</v>
      </c>
      <c r="O74" s="15">
        <f t="shared" si="22"/>
        <v>-2172642.92</v>
      </c>
      <c r="P74" s="13">
        <f t="shared" si="23"/>
        <v>81.27679999999998</v>
      </c>
      <c r="Q74" s="15">
        <f t="shared" si="24"/>
        <v>-63892.920000000042</v>
      </c>
    </row>
    <row r="75" spans="1:17" ht="11.25" outlineLevel="3" collapsed="1" x14ac:dyDescent="0.2">
      <c r="A75" s="9" t="s">
        <v>93</v>
      </c>
      <c r="B75" s="16" t="s">
        <v>94</v>
      </c>
      <c r="C75" s="17">
        <v>159973.70000000001</v>
      </c>
      <c r="D75" s="17">
        <v>645000</v>
      </c>
      <c r="E75" s="17">
        <v>645000</v>
      </c>
      <c r="F75" s="17">
        <v>161250</v>
      </c>
      <c r="G75" s="17">
        <v>202892.52</v>
      </c>
      <c r="H75" s="13">
        <f t="shared" si="16"/>
        <v>0.15185816685772582</v>
      </c>
      <c r="I75" s="13">
        <f t="shared" si="26"/>
        <v>1.087114283988234</v>
      </c>
      <c r="J75" s="13">
        <f t="shared" si="17"/>
        <v>126.82867246303609</v>
      </c>
      <c r="K75" s="15">
        <f t="shared" si="18"/>
        <v>42918.819999999978</v>
      </c>
      <c r="L75" s="13">
        <f t="shared" si="19"/>
        <v>31.456204651162789</v>
      </c>
      <c r="M75" s="15">
        <f t="shared" si="20"/>
        <v>-442107.48</v>
      </c>
      <c r="N75" s="13">
        <f t="shared" si="21"/>
        <v>31.456204651162789</v>
      </c>
      <c r="O75" s="15">
        <f t="shared" si="22"/>
        <v>-442107.48</v>
      </c>
      <c r="P75" s="13">
        <f t="shared" si="23"/>
        <v>125.82481860465116</v>
      </c>
      <c r="Q75" s="15">
        <f t="shared" si="24"/>
        <v>41642.51999999999</v>
      </c>
    </row>
    <row r="76" spans="1:17" ht="15" hidden="1" outlineLevel="4" x14ac:dyDescent="0.2">
      <c r="A76" s="9" t="s">
        <v>95</v>
      </c>
      <c r="B76" s="16" t="s">
        <v>96</v>
      </c>
      <c r="C76" s="17">
        <v>0</v>
      </c>
      <c r="D76" s="17">
        <v>645000</v>
      </c>
      <c r="E76" s="17">
        <v>645000</v>
      </c>
      <c r="F76" s="17">
        <v>161250</v>
      </c>
      <c r="G76" s="17">
        <v>202892.52</v>
      </c>
      <c r="H76" s="13">
        <f t="shared" si="16"/>
        <v>0.15185816685772582</v>
      </c>
      <c r="I76" s="13">
        <f t="shared" si="26"/>
        <v>1.087114283988234</v>
      </c>
      <c r="J76" s="13" t="e">
        <f t="shared" si="17"/>
        <v>#DIV/0!</v>
      </c>
      <c r="K76" s="15">
        <f t="shared" si="18"/>
        <v>202892.52</v>
      </c>
      <c r="L76" s="13">
        <f t="shared" si="19"/>
        <v>31.456204651162789</v>
      </c>
      <c r="M76" s="15">
        <f t="shared" si="20"/>
        <v>-442107.48</v>
      </c>
      <c r="N76" s="13">
        <f t="shared" si="21"/>
        <v>31.456204651162789</v>
      </c>
      <c r="O76" s="15">
        <f t="shared" si="22"/>
        <v>-442107.48</v>
      </c>
      <c r="P76" s="13">
        <f t="shared" si="23"/>
        <v>125.82481860465116</v>
      </c>
      <c r="Q76" s="15">
        <f t="shared" si="24"/>
        <v>41642.51999999999</v>
      </c>
    </row>
    <row r="77" spans="1:17" ht="15" hidden="1" outlineLevel="5" x14ac:dyDescent="0.2">
      <c r="A77" s="9" t="s">
        <v>97</v>
      </c>
      <c r="B77" s="16" t="s">
        <v>98</v>
      </c>
      <c r="C77" s="17">
        <v>0</v>
      </c>
      <c r="D77" s="17">
        <v>645000</v>
      </c>
      <c r="E77" s="17">
        <v>645000</v>
      </c>
      <c r="F77" s="17">
        <v>161250</v>
      </c>
      <c r="G77" s="17">
        <v>202892.52</v>
      </c>
      <c r="H77" s="13">
        <f t="shared" si="16"/>
        <v>0.15185816685772582</v>
      </c>
      <c r="I77" s="13">
        <f t="shared" si="26"/>
        <v>1.087114283988234</v>
      </c>
      <c r="J77" s="13" t="e">
        <f t="shared" si="17"/>
        <v>#DIV/0!</v>
      </c>
      <c r="K77" s="15">
        <f t="shared" si="18"/>
        <v>202892.52</v>
      </c>
      <c r="L77" s="13">
        <f t="shared" si="19"/>
        <v>31.456204651162789</v>
      </c>
      <c r="M77" s="15">
        <f t="shared" si="20"/>
        <v>-442107.48</v>
      </c>
      <c r="N77" s="13">
        <f t="shared" si="21"/>
        <v>31.456204651162789</v>
      </c>
      <c r="O77" s="15">
        <f t="shared" si="22"/>
        <v>-442107.48</v>
      </c>
      <c r="P77" s="13">
        <f t="shared" si="23"/>
        <v>125.82481860465116</v>
      </c>
      <c r="Q77" s="15">
        <f t="shared" si="24"/>
        <v>41642.51999999999</v>
      </c>
    </row>
    <row r="78" spans="1:17" ht="15" hidden="1" outlineLevel="7" x14ac:dyDescent="0.2">
      <c r="A78" s="9" t="s">
        <v>97</v>
      </c>
      <c r="B78" s="16" t="s">
        <v>98</v>
      </c>
      <c r="C78" s="17">
        <v>0</v>
      </c>
      <c r="D78" s="17">
        <v>645000</v>
      </c>
      <c r="E78" s="17">
        <v>645000</v>
      </c>
      <c r="F78" s="17">
        <v>161250</v>
      </c>
      <c r="G78" s="17">
        <v>202892.52</v>
      </c>
      <c r="H78" s="13">
        <f t="shared" si="16"/>
        <v>0.15185816685772582</v>
      </c>
      <c r="I78" s="13">
        <f t="shared" si="26"/>
        <v>1.087114283988234</v>
      </c>
      <c r="J78" s="13" t="e">
        <f t="shared" si="17"/>
        <v>#DIV/0!</v>
      </c>
      <c r="K78" s="15">
        <f t="shared" si="18"/>
        <v>202892.52</v>
      </c>
      <c r="L78" s="13">
        <f t="shared" si="19"/>
        <v>31.456204651162789</v>
      </c>
      <c r="M78" s="15">
        <f t="shared" si="20"/>
        <v>-442107.48</v>
      </c>
      <c r="N78" s="13">
        <f t="shared" si="21"/>
        <v>31.456204651162789</v>
      </c>
      <c r="O78" s="15">
        <f t="shared" si="22"/>
        <v>-442107.48</v>
      </c>
      <c r="P78" s="13">
        <f t="shared" si="23"/>
        <v>125.82481860465116</v>
      </c>
      <c r="Q78" s="15">
        <f t="shared" si="24"/>
        <v>41642.51999999999</v>
      </c>
    </row>
    <row r="79" spans="1:17" ht="11.25" outlineLevel="3" collapsed="1" x14ac:dyDescent="0.2">
      <c r="A79" s="9" t="s">
        <v>99</v>
      </c>
      <c r="B79" s="16" t="s">
        <v>100</v>
      </c>
      <c r="C79" s="17">
        <v>181561.97</v>
      </c>
      <c r="D79" s="17">
        <v>1805000</v>
      </c>
      <c r="E79" s="17">
        <v>1805000</v>
      </c>
      <c r="F79" s="17">
        <v>180000</v>
      </c>
      <c r="G79" s="17">
        <v>74464.56</v>
      </c>
      <c r="H79" s="13">
        <f t="shared" si="16"/>
        <v>5.5734196497077053E-2</v>
      </c>
      <c r="I79" s="13">
        <f t="shared" si="26"/>
        <v>0.39898704411034414</v>
      </c>
      <c r="J79" s="13">
        <f t="shared" si="17"/>
        <v>41.013302510432112</v>
      </c>
      <c r="K79" s="15">
        <f t="shared" si="18"/>
        <v>-107097.41</v>
      </c>
      <c r="L79" s="13">
        <f t="shared" si="19"/>
        <v>4.1254603878116347</v>
      </c>
      <c r="M79" s="15">
        <f t="shared" si="20"/>
        <v>-1730535.44</v>
      </c>
      <c r="N79" s="13">
        <f t="shared" si="21"/>
        <v>4.1254603878116347</v>
      </c>
      <c r="O79" s="15">
        <f t="shared" si="22"/>
        <v>-1730535.44</v>
      </c>
      <c r="P79" s="13">
        <f t="shared" si="23"/>
        <v>41.369199999999999</v>
      </c>
      <c r="Q79" s="15">
        <f t="shared" si="24"/>
        <v>-105535.44</v>
      </c>
    </row>
    <row r="80" spans="1:17" ht="15" hidden="1" outlineLevel="4" x14ac:dyDescent="0.2">
      <c r="A80" s="9" t="s">
        <v>101</v>
      </c>
      <c r="B80" s="16" t="s">
        <v>102</v>
      </c>
      <c r="C80" s="17">
        <v>0</v>
      </c>
      <c r="D80" s="17">
        <v>1805000</v>
      </c>
      <c r="E80" s="17">
        <v>1805000</v>
      </c>
      <c r="F80" s="17">
        <v>180000</v>
      </c>
      <c r="G80" s="17">
        <v>74464.56</v>
      </c>
      <c r="H80" s="13">
        <f t="shared" si="16"/>
        <v>5.5734196497077053E-2</v>
      </c>
      <c r="I80" s="13">
        <f t="shared" si="26"/>
        <v>0.39898704411034414</v>
      </c>
      <c r="J80" s="13" t="e">
        <f t="shared" si="17"/>
        <v>#DIV/0!</v>
      </c>
      <c r="K80" s="15">
        <f t="shared" si="18"/>
        <v>74464.56</v>
      </c>
      <c r="L80" s="13">
        <f t="shared" si="19"/>
        <v>4.1254603878116347</v>
      </c>
      <c r="M80" s="15">
        <f t="shared" si="20"/>
        <v>-1730535.44</v>
      </c>
      <c r="N80" s="13">
        <f t="shared" si="21"/>
        <v>4.1254603878116347</v>
      </c>
      <c r="O80" s="15">
        <f t="shared" si="22"/>
        <v>-1730535.44</v>
      </c>
      <c r="P80" s="13">
        <f t="shared" si="23"/>
        <v>41.369199999999999</v>
      </c>
      <c r="Q80" s="15">
        <f t="shared" si="24"/>
        <v>-105535.44</v>
      </c>
    </row>
    <row r="81" spans="1:17" ht="15" hidden="1" outlineLevel="5" x14ac:dyDescent="0.2">
      <c r="A81" s="9" t="s">
        <v>103</v>
      </c>
      <c r="B81" s="16" t="s">
        <v>104</v>
      </c>
      <c r="C81" s="17">
        <v>0</v>
      </c>
      <c r="D81" s="17">
        <v>1805000</v>
      </c>
      <c r="E81" s="17">
        <v>1805000</v>
      </c>
      <c r="F81" s="17">
        <v>180000</v>
      </c>
      <c r="G81" s="17">
        <v>74464.56</v>
      </c>
      <c r="H81" s="13">
        <f t="shared" si="16"/>
        <v>5.5734196497077053E-2</v>
      </c>
      <c r="I81" s="13">
        <f t="shared" si="26"/>
        <v>0.39898704411034414</v>
      </c>
      <c r="J81" s="13" t="e">
        <f t="shared" si="17"/>
        <v>#DIV/0!</v>
      </c>
      <c r="K81" s="15">
        <f t="shared" si="18"/>
        <v>74464.56</v>
      </c>
      <c r="L81" s="13">
        <f t="shared" si="19"/>
        <v>4.1254603878116347</v>
      </c>
      <c r="M81" s="15">
        <f t="shared" si="20"/>
        <v>-1730535.44</v>
      </c>
      <c r="N81" s="13">
        <f t="shared" si="21"/>
        <v>4.1254603878116347</v>
      </c>
      <c r="O81" s="15">
        <f t="shared" si="22"/>
        <v>-1730535.44</v>
      </c>
      <c r="P81" s="13">
        <f t="shared" si="23"/>
        <v>41.369199999999999</v>
      </c>
      <c r="Q81" s="15">
        <f t="shared" si="24"/>
        <v>-105535.44</v>
      </c>
    </row>
    <row r="82" spans="1:17" ht="15" hidden="1" outlineLevel="7" x14ac:dyDescent="0.2">
      <c r="A82" s="9" t="s">
        <v>103</v>
      </c>
      <c r="B82" s="16" t="s">
        <v>104</v>
      </c>
      <c r="C82" s="17">
        <v>0</v>
      </c>
      <c r="D82" s="17">
        <v>1805000</v>
      </c>
      <c r="E82" s="17">
        <v>1805000</v>
      </c>
      <c r="F82" s="17">
        <v>180000</v>
      </c>
      <c r="G82" s="17">
        <v>74464.56</v>
      </c>
      <c r="H82" s="13">
        <f t="shared" si="16"/>
        <v>5.5734196497077053E-2</v>
      </c>
      <c r="I82" s="13">
        <f t="shared" si="26"/>
        <v>0.39898704411034414</v>
      </c>
      <c r="J82" s="13" t="e">
        <f t="shared" si="17"/>
        <v>#DIV/0!</v>
      </c>
      <c r="K82" s="15">
        <f t="shared" si="18"/>
        <v>74464.56</v>
      </c>
      <c r="L82" s="13">
        <f t="shared" si="19"/>
        <v>4.1254603878116347</v>
      </c>
      <c r="M82" s="15">
        <f t="shared" si="20"/>
        <v>-1730535.44</v>
      </c>
      <c r="N82" s="13">
        <f t="shared" si="21"/>
        <v>4.1254603878116347</v>
      </c>
      <c r="O82" s="15">
        <f t="shared" si="22"/>
        <v>-1730535.44</v>
      </c>
      <c r="P82" s="13">
        <f t="shared" si="23"/>
        <v>41.369199999999999</v>
      </c>
      <c r="Q82" s="15">
        <f t="shared" si="24"/>
        <v>-105535.44</v>
      </c>
    </row>
    <row r="83" spans="1:17" ht="11.25" outlineLevel="1" collapsed="1" x14ac:dyDescent="0.2">
      <c r="A83" s="9" t="s">
        <v>105</v>
      </c>
      <c r="B83" s="16" t="s">
        <v>106</v>
      </c>
      <c r="C83" s="17">
        <v>315134.76</v>
      </c>
      <c r="D83" s="17">
        <v>1100000</v>
      </c>
      <c r="E83" s="17">
        <v>1100000</v>
      </c>
      <c r="F83" s="17">
        <v>275000</v>
      </c>
      <c r="G83" s="17">
        <v>916984.34</v>
      </c>
      <c r="H83" s="13">
        <f t="shared" si="16"/>
        <v>0.68633166422124181</v>
      </c>
      <c r="I83" s="13">
        <f t="shared" si="26"/>
        <v>4.9132751380263961</v>
      </c>
      <c r="J83" s="13">
        <f t="shared" si="17"/>
        <v>290.98165495929419</v>
      </c>
      <c r="K83" s="15">
        <f t="shared" si="18"/>
        <v>601849.57999999996</v>
      </c>
      <c r="L83" s="13">
        <f t="shared" si="19"/>
        <v>83.36221272727272</v>
      </c>
      <c r="M83" s="15">
        <f t="shared" si="20"/>
        <v>-183015.66000000003</v>
      </c>
      <c r="N83" s="13">
        <f t="shared" si="21"/>
        <v>83.36221272727272</v>
      </c>
      <c r="O83" s="15">
        <f t="shared" si="22"/>
        <v>-183015.66000000003</v>
      </c>
      <c r="P83" s="13">
        <f t="shared" si="23"/>
        <v>333.44885090909088</v>
      </c>
      <c r="Q83" s="15">
        <f t="shared" si="24"/>
        <v>641984.34</v>
      </c>
    </row>
    <row r="84" spans="1:17" ht="33.75" hidden="1" outlineLevel="2" x14ac:dyDescent="0.2">
      <c r="A84" s="9" t="s">
        <v>107</v>
      </c>
      <c r="B84" s="16" t="s">
        <v>108</v>
      </c>
      <c r="C84" s="17">
        <v>0</v>
      </c>
      <c r="D84" s="17">
        <v>1100000</v>
      </c>
      <c r="E84" s="17">
        <v>1100000</v>
      </c>
      <c r="F84" s="17">
        <v>275000</v>
      </c>
      <c r="G84" s="17">
        <v>916984.34</v>
      </c>
      <c r="H84" s="13">
        <f t="shared" si="16"/>
        <v>0.68633166422124181</v>
      </c>
      <c r="I84" s="13">
        <f t="shared" si="26"/>
        <v>4.9132751380263961</v>
      </c>
      <c r="J84" s="13" t="e">
        <f t="shared" si="17"/>
        <v>#DIV/0!</v>
      </c>
      <c r="K84" s="15">
        <f t="shared" si="18"/>
        <v>916984.34</v>
      </c>
      <c r="L84" s="13">
        <f t="shared" si="19"/>
        <v>83.36221272727272</v>
      </c>
      <c r="M84" s="15">
        <f t="shared" si="20"/>
        <v>-183015.66000000003</v>
      </c>
      <c r="N84" s="13">
        <f t="shared" si="21"/>
        <v>83.36221272727272</v>
      </c>
      <c r="O84" s="15">
        <f t="shared" si="22"/>
        <v>-183015.66000000003</v>
      </c>
      <c r="P84" s="13">
        <f t="shared" si="23"/>
        <v>333.44885090909088</v>
      </c>
      <c r="Q84" s="15">
        <f t="shared" si="24"/>
        <v>641984.34</v>
      </c>
    </row>
    <row r="85" spans="1:17" ht="56.25" hidden="1" outlineLevel="3" x14ac:dyDescent="0.2">
      <c r="A85" s="9" t="s">
        <v>109</v>
      </c>
      <c r="B85" s="16" t="s">
        <v>110</v>
      </c>
      <c r="C85" s="17">
        <v>0</v>
      </c>
      <c r="D85" s="17">
        <v>1100000</v>
      </c>
      <c r="E85" s="17">
        <v>1100000</v>
      </c>
      <c r="F85" s="17">
        <v>275000</v>
      </c>
      <c r="G85" s="17">
        <v>916984.34</v>
      </c>
      <c r="H85" s="13">
        <f t="shared" si="16"/>
        <v>0.68633166422124181</v>
      </c>
      <c r="I85" s="13">
        <f t="shared" si="26"/>
        <v>4.9132751380263961</v>
      </c>
      <c r="J85" s="13" t="e">
        <f t="shared" si="17"/>
        <v>#DIV/0!</v>
      </c>
      <c r="K85" s="15">
        <f t="shared" si="18"/>
        <v>916984.34</v>
      </c>
      <c r="L85" s="13">
        <f t="shared" si="19"/>
        <v>83.36221272727272</v>
      </c>
      <c r="M85" s="15">
        <f t="shared" si="20"/>
        <v>-183015.66000000003</v>
      </c>
      <c r="N85" s="13">
        <f t="shared" si="21"/>
        <v>83.36221272727272</v>
      </c>
      <c r="O85" s="15">
        <f t="shared" si="22"/>
        <v>-183015.66000000003</v>
      </c>
      <c r="P85" s="13">
        <f t="shared" si="23"/>
        <v>333.44885090909088</v>
      </c>
      <c r="Q85" s="15">
        <f t="shared" si="24"/>
        <v>641984.34</v>
      </c>
    </row>
    <row r="86" spans="1:17" ht="78.75" hidden="1" outlineLevel="4" x14ac:dyDescent="0.2">
      <c r="A86" s="9" t="s">
        <v>111</v>
      </c>
      <c r="B86" s="16" t="s">
        <v>112</v>
      </c>
      <c r="C86" s="17">
        <v>0</v>
      </c>
      <c r="D86" s="17">
        <v>1100000</v>
      </c>
      <c r="E86" s="17">
        <v>1100000</v>
      </c>
      <c r="F86" s="17">
        <v>275000</v>
      </c>
      <c r="G86" s="17">
        <v>840640.82</v>
      </c>
      <c r="H86" s="13">
        <f t="shared" si="16"/>
        <v>0.62919112991930637</v>
      </c>
      <c r="I86" s="13">
        <f t="shared" si="26"/>
        <v>4.5042204765635612</v>
      </c>
      <c r="J86" s="13" t="e">
        <f t="shared" si="17"/>
        <v>#DIV/0!</v>
      </c>
      <c r="K86" s="15">
        <f t="shared" si="18"/>
        <v>840640.82</v>
      </c>
      <c r="L86" s="13">
        <f t="shared" si="19"/>
        <v>76.42189272727272</v>
      </c>
      <c r="M86" s="15">
        <f t="shared" si="20"/>
        <v>-259359.18000000005</v>
      </c>
      <c r="N86" s="13">
        <f t="shared" si="21"/>
        <v>76.42189272727272</v>
      </c>
      <c r="O86" s="15">
        <f t="shared" si="22"/>
        <v>-259359.18000000005</v>
      </c>
      <c r="P86" s="13">
        <f t="shared" si="23"/>
        <v>305.68757090909088</v>
      </c>
      <c r="Q86" s="15">
        <f t="shared" si="24"/>
        <v>565640.81999999995</v>
      </c>
    </row>
    <row r="87" spans="1:17" ht="78.75" hidden="1" outlineLevel="7" x14ac:dyDescent="0.2">
      <c r="A87" s="9" t="s">
        <v>111</v>
      </c>
      <c r="B87" s="16" t="s">
        <v>112</v>
      </c>
      <c r="C87" s="17">
        <v>0</v>
      </c>
      <c r="D87" s="17">
        <v>1100000</v>
      </c>
      <c r="E87" s="17">
        <v>1100000</v>
      </c>
      <c r="F87" s="17">
        <v>275000</v>
      </c>
      <c r="G87" s="17">
        <v>840640.82</v>
      </c>
      <c r="H87" s="13">
        <f t="shared" si="16"/>
        <v>0.62919112991930637</v>
      </c>
      <c r="I87" s="13">
        <f t="shared" si="26"/>
        <v>4.5042204765635612</v>
      </c>
      <c r="J87" s="13" t="e">
        <f t="shared" si="17"/>
        <v>#DIV/0!</v>
      </c>
      <c r="K87" s="15">
        <f t="shared" si="18"/>
        <v>840640.82</v>
      </c>
      <c r="L87" s="13">
        <f t="shared" si="19"/>
        <v>76.42189272727272</v>
      </c>
      <c r="M87" s="15">
        <f t="shared" si="20"/>
        <v>-259359.18000000005</v>
      </c>
      <c r="N87" s="13">
        <f t="shared" si="21"/>
        <v>76.42189272727272</v>
      </c>
      <c r="O87" s="15">
        <f t="shared" si="22"/>
        <v>-259359.18000000005</v>
      </c>
      <c r="P87" s="13">
        <f t="shared" si="23"/>
        <v>305.68757090909088</v>
      </c>
      <c r="Q87" s="15">
        <f t="shared" si="24"/>
        <v>565640.81999999995</v>
      </c>
    </row>
    <row r="88" spans="1:17" ht="90" hidden="1" outlineLevel="4" x14ac:dyDescent="0.2">
      <c r="A88" s="9" t="s">
        <v>113</v>
      </c>
      <c r="B88" s="18" t="s">
        <v>114</v>
      </c>
      <c r="C88" s="17">
        <v>0</v>
      </c>
      <c r="D88" s="17">
        <v>0</v>
      </c>
      <c r="E88" s="17">
        <v>0</v>
      </c>
      <c r="F88" s="17">
        <v>0</v>
      </c>
      <c r="G88" s="17">
        <v>76343.520000000004</v>
      </c>
      <c r="H88" s="13">
        <f t="shared" si="16"/>
        <v>5.7140534301935476E-2</v>
      </c>
      <c r="I88" s="13">
        <f t="shared" si="26"/>
        <v>0.40905466146283476</v>
      </c>
      <c r="J88" s="13" t="e">
        <f t="shared" si="17"/>
        <v>#DIV/0!</v>
      </c>
      <c r="K88" s="15">
        <f t="shared" si="18"/>
        <v>76343.520000000004</v>
      </c>
      <c r="L88" s="13" t="e">
        <f t="shared" si="19"/>
        <v>#DIV/0!</v>
      </c>
      <c r="M88" s="15">
        <f t="shared" si="20"/>
        <v>76343.520000000004</v>
      </c>
      <c r="N88" s="13" t="e">
        <f t="shared" si="21"/>
        <v>#DIV/0!</v>
      </c>
      <c r="O88" s="15">
        <f t="shared" si="22"/>
        <v>76343.520000000004</v>
      </c>
      <c r="P88" s="13" t="e">
        <f t="shared" si="23"/>
        <v>#DIV/0!</v>
      </c>
      <c r="Q88" s="15">
        <f t="shared" si="24"/>
        <v>76343.520000000004</v>
      </c>
    </row>
    <row r="89" spans="1:17" ht="90" hidden="1" outlineLevel="7" x14ac:dyDescent="0.2">
      <c r="A89" s="9" t="s">
        <v>113</v>
      </c>
      <c r="B89" s="18" t="s">
        <v>114</v>
      </c>
      <c r="C89" s="17">
        <v>0</v>
      </c>
      <c r="D89" s="17">
        <v>0</v>
      </c>
      <c r="E89" s="17">
        <v>0</v>
      </c>
      <c r="F89" s="17">
        <v>0</v>
      </c>
      <c r="G89" s="17">
        <v>76343.520000000004</v>
      </c>
      <c r="H89" s="13">
        <f t="shared" si="16"/>
        <v>5.7140534301935476E-2</v>
      </c>
      <c r="I89" s="13">
        <f t="shared" si="26"/>
        <v>0.40905466146283476</v>
      </c>
      <c r="J89" s="13" t="e">
        <f t="shared" si="17"/>
        <v>#DIV/0!</v>
      </c>
      <c r="K89" s="15">
        <f t="shared" si="18"/>
        <v>76343.520000000004</v>
      </c>
      <c r="L89" s="13" t="e">
        <f t="shared" si="19"/>
        <v>#DIV/0!</v>
      </c>
      <c r="M89" s="15">
        <f t="shared" si="20"/>
        <v>76343.520000000004</v>
      </c>
      <c r="N89" s="13" t="e">
        <f t="shared" si="21"/>
        <v>#DIV/0!</v>
      </c>
      <c r="O89" s="15">
        <f t="shared" si="22"/>
        <v>76343.520000000004</v>
      </c>
      <c r="P89" s="13" t="e">
        <f t="shared" si="23"/>
        <v>#DIV/0!</v>
      </c>
      <c r="Q89" s="15">
        <f t="shared" si="24"/>
        <v>76343.520000000004</v>
      </c>
    </row>
    <row r="90" spans="1:17" ht="11.25" outlineLevel="7" x14ac:dyDescent="0.2">
      <c r="A90" s="9"/>
      <c r="B90" s="18" t="s">
        <v>436</v>
      </c>
      <c r="C90" s="17">
        <f>C91+C116+C124+C136+C152+C226</f>
        <v>8987610.9199999999</v>
      </c>
      <c r="D90" s="17">
        <f t="shared" ref="D90:G90" si="27">D91+D116+D124+D136+D152+D226</f>
        <v>29559878.600000001</v>
      </c>
      <c r="E90" s="17">
        <f t="shared" si="27"/>
        <v>29559878.600000001</v>
      </c>
      <c r="F90" s="17">
        <f t="shared" si="27"/>
        <v>8014928.5999999996</v>
      </c>
      <c r="G90" s="17">
        <f t="shared" si="27"/>
        <v>8310374.7300000014</v>
      </c>
      <c r="H90" s="13">
        <f t="shared" si="16"/>
        <v>6.2200335054173923</v>
      </c>
      <c r="I90" s="13">
        <f t="shared" si="26"/>
        <v>44.527649783628611</v>
      </c>
      <c r="J90" s="13">
        <f t="shared" si="17"/>
        <v>92.46478072951561</v>
      </c>
      <c r="K90" s="15">
        <f t="shared" si="18"/>
        <v>-677236.18999999855</v>
      </c>
      <c r="L90" s="13">
        <f t="shared" si="19"/>
        <v>28.113697090758695</v>
      </c>
      <c r="M90" s="15">
        <f t="shared" si="20"/>
        <v>-21249503.870000001</v>
      </c>
      <c r="N90" s="13">
        <f t="shared" si="21"/>
        <v>28.113697090758695</v>
      </c>
      <c r="O90" s="15">
        <f t="shared" si="22"/>
        <v>-21249503.870000001</v>
      </c>
      <c r="P90" s="13">
        <f t="shared" si="23"/>
        <v>103.68619790324772</v>
      </c>
      <c r="Q90" s="15">
        <f t="shared" si="24"/>
        <v>295446.13000000175</v>
      </c>
    </row>
    <row r="91" spans="1:17" ht="44.25" customHeight="1" outlineLevel="1" x14ac:dyDescent="0.2">
      <c r="A91" s="9" t="s">
        <v>115</v>
      </c>
      <c r="B91" s="16" t="s">
        <v>116</v>
      </c>
      <c r="C91" s="17">
        <f>C92+C105+C112</f>
        <v>5520111.4399999995</v>
      </c>
      <c r="D91" s="17">
        <f t="shared" ref="D91:G91" si="28">D92+D105+D112</f>
        <v>22009800</v>
      </c>
      <c r="E91" s="17">
        <f t="shared" si="28"/>
        <v>22009800</v>
      </c>
      <c r="F91" s="17">
        <f t="shared" si="28"/>
        <v>5537700</v>
      </c>
      <c r="G91" s="17">
        <f t="shared" si="28"/>
        <v>5710968.9600000009</v>
      </c>
      <c r="H91" s="13">
        <f t="shared" si="16"/>
        <v>4.2744664872168432</v>
      </c>
      <c r="I91" s="13">
        <f t="shared" si="26"/>
        <v>30.599826606862742</v>
      </c>
      <c r="J91" s="13">
        <f t="shared" si="17"/>
        <v>103.45749396682473</v>
      </c>
      <c r="K91" s="15">
        <f t="shared" si="18"/>
        <v>190857.52000000142</v>
      </c>
      <c r="L91" s="13">
        <f t="shared" si="19"/>
        <v>25.947391434724537</v>
      </c>
      <c r="M91" s="15">
        <f t="shared" si="20"/>
        <v>-16298831.039999999</v>
      </c>
      <c r="N91" s="13">
        <f t="shared" si="21"/>
        <v>25.947391434724537</v>
      </c>
      <c r="O91" s="15">
        <f t="shared" si="22"/>
        <v>-16298831.039999999</v>
      </c>
      <c r="P91" s="13">
        <f t="shared" si="23"/>
        <v>103.12889755674742</v>
      </c>
      <c r="Q91" s="15">
        <f t="shared" si="24"/>
        <v>173268.96000000089</v>
      </c>
    </row>
    <row r="92" spans="1:17" ht="96" customHeight="1" outlineLevel="2" x14ac:dyDescent="0.2">
      <c r="A92" s="9" t="s">
        <v>117</v>
      </c>
      <c r="B92" s="18" t="s">
        <v>118</v>
      </c>
      <c r="C92" s="17">
        <f>C93+C96+C99+C102</f>
        <v>4403655.8999999994</v>
      </c>
      <c r="D92" s="17">
        <f t="shared" ref="D92:G92" si="29">D93+D96+D99+D102</f>
        <v>17983000</v>
      </c>
      <c r="E92" s="17">
        <f t="shared" si="29"/>
        <v>17983000</v>
      </c>
      <c r="F92" s="17">
        <f t="shared" si="29"/>
        <v>4531000</v>
      </c>
      <c r="G92" s="17">
        <f t="shared" si="29"/>
        <v>4616435.3400000008</v>
      </c>
      <c r="H92" s="13">
        <f t="shared" si="16"/>
        <v>3.4552452113543781</v>
      </c>
      <c r="I92" s="13">
        <f t="shared" si="26"/>
        <v>24.735228283536923</v>
      </c>
      <c r="J92" s="13">
        <f t="shared" si="17"/>
        <v>104.83188161908839</v>
      </c>
      <c r="K92" s="15">
        <f t="shared" si="18"/>
        <v>212779.44000000134</v>
      </c>
      <c r="L92" s="13">
        <f t="shared" si="19"/>
        <v>25.671107935272207</v>
      </c>
      <c r="M92" s="15">
        <f t="shared" si="20"/>
        <v>-13366564.66</v>
      </c>
      <c r="N92" s="13">
        <f t="shared" si="21"/>
        <v>25.671107935272207</v>
      </c>
      <c r="O92" s="15">
        <f t="shared" si="22"/>
        <v>-13366564.66</v>
      </c>
      <c r="P92" s="13">
        <f t="shared" si="23"/>
        <v>101.88557360406094</v>
      </c>
      <c r="Q92" s="15">
        <f t="shared" si="24"/>
        <v>85435.340000000782</v>
      </c>
    </row>
    <row r="93" spans="1:17" ht="71.25" customHeight="1" outlineLevel="3" collapsed="1" x14ac:dyDescent="0.2">
      <c r="A93" s="9" t="s">
        <v>119</v>
      </c>
      <c r="B93" s="16" t="s">
        <v>120</v>
      </c>
      <c r="C93" s="17">
        <v>4181635.25</v>
      </c>
      <c r="D93" s="17">
        <v>17025700</v>
      </c>
      <c r="E93" s="17">
        <v>17025700</v>
      </c>
      <c r="F93" s="17">
        <v>4339200</v>
      </c>
      <c r="G93" s="17">
        <v>4389653.95</v>
      </c>
      <c r="H93" s="13">
        <f t="shared" si="16"/>
        <v>3.2855070358768041</v>
      </c>
      <c r="I93" s="13">
        <f t="shared" si="26"/>
        <v>23.520115531170756</v>
      </c>
      <c r="J93" s="13">
        <f t="shared" si="17"/>
        <v>104.97457782813555</v>
      </c>
      <c r="K93" s="15">
        <f t="shared" si="18"/>
        <v>208018.70000000019</v>
      </c>
      <c r="L93" s="13">
        <f t="shared" si="19"/>
        <v>25.782516724716164</v>
      </c>
      <c r="M93" s="15">
        <f t="shared" si="20"/>
        <v>-12636046.050000001</v>
      </c>
      <c r="N93" s="13">
        <f t="shared" si="21"/>
        <v>25.782516724716164</v>
      </c>
      <c r="O93" s="15">
        <f t="shared" si="22"/>
        <v>-12636046.050000001</v>
      </c>
      <c r="P93" s="13">
        <f t="shared" si="23"/>
        <v>101.16274774151918</v>
      </c>
      <c r="Q93" s="15">
        <f t="shared" si="24"/>
        <v>50453.950000000186</v>
      </c>
    </row>
    <row r="94" spans="1:17" ht="90" hidden="1" outlineLevel="4" x14ac:dyDescent="0.2">
      <c r="A94" s="9" t="s">
        <v>121</v>
      </c>
      <c r="B94" s="18" t="s">
        <v>122</v>
      </c>
      <c r="C94" s="17">
        <v>0</v>
      </c>
      <c r="D94" s="17">
        <v>17025700</v>
      </c>
      <c r="E94" s="17">
        <v>17025700</v>
      </c>
      <c r="F94" s="17">
        <v>4339200</v>
      </c>
      <c r="G94" s="17">
        <v>4389653.95</v>
      </c>
      <c r="H94" s="13">
        <f t="shared" si="16"/>
        <v>3.2855070358768041</v>
      </c>
      <c r="I94" s="13">
        <f t="shared" si="26"/>
        <v>23.520115531170756</v>
      </c>
      <c r="J94" s="13" t="e">
        <f t="shared" si="17"/>
        <v>#DIV/0!</v>
      </c>
      <c r="K94" s="15">
        <f t="shared" si="18"/>
        <v>4389653.95</v>
      </c>
      <c r="L94" s="13">
        <f t="shared" si="19"/>
        <v>25.782516724716164</v>
      </c>
      <c r="M94" s="15">
        <f t="shared" si="20"/>
        <v>-12636046.050000001</v>
      </c>
      <c r="N94" s="13">
        <f t="shared" si="21"/>
        <v>25.782516724716164</v>
      </c>
      <c r="O94" s="15">
        <f t="shared" si="22"/>
        <v>-12636046.050000001</v>
      </c>
      <c r="P94" s="13">
        <f t="shared" si="23"/>
        <v>101.16274774151918</v>
      </c>
      <c r="Q94" s="15">
        <f t="shared" si="24"/>
        <v>50453.950000000186</v>
      </c>
    </row>
    <row r="95" spans="1:17" ht="90" hidden="1" outlineLevel="7" x14ac:dyDescent="0.2">
      <c r="A95" s="9" t="s">
        <v>121</v>
      </c>
      <c r="B95" s="18" t="s">
        <v>122</v>
      </c>
      <c r="C95" s="17">
        <v>0</v>
      </c>
      <c r="D95" s="17">
        <v>17025700</v>
      </c>
      <c r="E95" s="17">
        <v>17025700</v>
      </c>
      <c r="F95" s="17">
        <v>4339200</v>
      </c>
      <c r="G95" s="17">
        <v>4389653.95</v>
      </c>
      <c r="H95" s="13">
        <f t="shared" si="16"/>
        <v>3.2855070358768041</v>
      </c>
      <c r="I95" s="13">
        <f t="shared" si="26"/>
        <v>23.520115531170756</v>
      </c>
      <c r="J95" s="13" t="e">
        <f t="shared" si="17"/>
        <v>#DIV/0!</v>
      </c>
      <c r="K95" s="15">
        <f t="shared" si="18"/>
        <v>4389653.95</v>
      </c>
      <c r="L95" s="13">
        <f t="shared" si="19"/>
        <v>25.782516724716164</v>
      </c>
      <c r="M95" s="15">
        <f t="shared" si="20"/>
        <v>-12636046.050000001</v>
      </c>
      <c r="N95" s="13">
        <f t="shared" si="21"/>
        <v>25.782516724716164</v>
      </c>
      <c r="O95" s="15">
        <f t="shared" si="22"/>
        <v>-12636046.050000001</v>
      </c>
      <c r="P95" s="13">
        <f t="shared" si="23"/>
        <v>101.16274774151918</v>
      </c>
      <c r="Q95" s="15">
        <f t="shared" si="24"/>
        <v>50453.950000000186</v>
      </c>
    </row>
    <row r="96" spans="1:17" ht="76.5" customHeight="1" outlineLevel="3" collapsed="1" x14ac:dyDescent="0.2">
      <c r="A96" s="9" t="s">
        <v>123</v>
      </c>
      <c r="B96" s="18" t="s">
        <v>124</v>
      </c>
      <c r="C96" s="17">
        <v>21576.07</v>
      </c>
      <c r="D96" s="17">
        <v>230100</v>
      </c>
      <c r="E96" s="17">
        <v>230100</v>
      </c>
      <c r="F96" s="17">
        <v>10000</v>
      </c>
      <c r="G96" s="17">
        <v>49309.42</v>
      </c>
      <c r="H96" s="13">
        <f t="shared" si="16"/>
        <v>3.6906427748138189E-2</v>
      </c>
      <c r="I96" s="13">
        <f t="shared" si="26"/>
        <v>0.26420380020503026</v>
      </c>
      <c r="J96" s="13">
        <f t="shared" si="17"/>
        <v>228.53754182295475</v>
      </c>
      <c r="K96" s="15">
        <f t="shared" si="18"/>
        <v>27733.35</v>
      </c>
      <c r="L96" s="13">
        <f t="shared" si="19"/>
        <v>21.429561060408517</v>
      </c>
      <c r="M96" s="15">
        <f t="shared" si="20"/>
        <v>-180790.58000000002</v>
      </c>
      <c r="N96" s="13">
        <f t="shared" si="21"/>
        <v>21.429561060408517</v>
      </c>
      <c r="O96" s="15">
        <f t="shared" si="22"/>
        <v>-180790.58000000002</v>
      </c>
      <c r="P96" s="13">
        <f t="shared" si="23"/>
        <v>493.0942</v>
      </c>
      <c r="Q96" s="15">
        <f t="shared" si="24"/>
        <v>39309.42</v>
      </c>
    </row>
    <row r="97" spans="1:17" ht="78.75" hidden="1" outlineLevel="4" x14ac:dyDescent="0.2">
      <c r="A97" s="9" t="s">
        <v>125</v>
      </c>
      <c r="B97" s="16" t="s">
        <v>126</v>
      </c>
      <c r="C97" s="17">
        <v>0</v>
      </c>
      <c r="D97" s="17">
        <v>230100</v>
      </c>
      <c r="E97" s="17">
        <v>230100</v>
      </c>
      <c r="F97" s="17">
        <v>10000</v>
      </c>
      <c r="G97" s="17">
        <v>49309.42</v>
      </c>
      <c r="H97" s="13">
        <f t="shared" si="16"/>
        <v>3.6906427748138189E-2</v>
      </c>
      <c r="I97" s="13">
        <f t="shared" si="26"/>
        <v>0.26420380020503026</v>
      </c>
      <c r="J97" s="13" t="e">
        <f t="shared" si="17"/>
        <v>#DIV/0!</v>
      </c>
      <c r="K97" s="15">
        <f t="shared" si="18"/>
        <v>49309.42</v>
      </c>
      <c r="L97" s="13">
        <f t="shared" si="19"/>
        <v>21.429561060408517</v>
      </c>
      <c r="M97" s="15">
        <f t="shared" si="20"/>
        <v>-180790.58000000002</v>
      </c>
      <c r="N97" s="13">
        <f t="shared" si="21"/>
        <v>21.429561060408517</v>
      </c>
      <c r="O97" s="15">
        <f t="shared" si="22"/>
        <v>-180790.58000000002</v>
      </c>
      <c r="P97" s="13">
        <f t="shared" si="23"/>
        <v>493.0942</v>
      </c>
      <c r="Q97" s="15">
        <f t="shared" si="24"/>
        <v>39309.42</v>
      </c>
    </row>
    <row r="98" spans="1:17" ht="78.75" hidden="1" outlineLevel="7" x14ac:dyDescent="0.2">
      <c r="A98" s="9" t="s">
        <v>125</v>
      </c>
      <c r="B98" s="16" t="s">
        <v>126</v>
      </c>
      <c r="C98" s="17">
        <v>0</v>
      </c>
      <c r="D98" s="17">
        <v>230100</v>
      </c>
      <c r="E98" s="17">
        <v>230100</v>
      </c>
      <c r="F98" s="17">
        <v>10000</v>
      </c>
      <c r="G98" s="17">
        <v>49309.42</v>
      </c>
      <c r="H98" s="13">
        <f t="shared" si="16"/>
        <v>3.6906427748138189E-2</v>
      </c>
      <c r="I98" s="13">
        <f t="shared" si="26"/>
        <v>0.26420380020503026</v>
      </c>
      <c r="J98" s="13" t="e">
        <f t="shared" si="17"/>
        <v>#DIV/0!</v>
      </c>
      <c r="K98" s="15">
        <f t="shared" si="18"/>
        <v>49309.42</v>
      </c>
      <c r="L98" s="13">
        <f t="shared" si="19"/>
        <v>21.429561060408517</v>
      </c>
      <c r="M98" s="15">
        <f t="shared" si="20"/>
        <v>-180790.58000000002</v>
      </c>
      <c r="N98" s="13">
        <f t="shared" si="21"/>
        <v>21.429561060408517</v>
      </c>
      <c r="O98" s="15">
        <f t="shared" si="22"/>
        <v>-180790.58000000002</v>
      </c>
      <c r="P98" s="13">
        <f t="shared" si="23"/>
        <v>493.0942</v>
      </c>
      <c r="Q98" s="15">
        <f t="shared" si="24"/>
        <v>39309.42</v>
      </c>
    </row>
    <row r="99" spans="1:17" ht="87.75" customHeight="1" outlineLevel="3" collapsed="1" x14ac:dyDescent="0.2">
      <c r="A99" s="9" t="s">
        <v>127</v>
      </c>
      <c r="B99" s="18" t="s">
        <v>128</v>
      </c>
      <c r="C99" s="17">
        <v>18771.560000000001</v>
      </c>
      <c r="D99" s="17">
        <v>31400</v>
      </c>
      <c r="E99" s="17">
        <v>31400</v>
      </c>
      <c r="F99" s="17">
        <v>7850</v>
      </c>
      <c r="G99" s="17">
        <v>16541.61</v>
      </c>
      <c r="H99" s="13">
        <f t="shared" si="16"/>
        <v>1.2380833810312112E-2</v>
      </c>
      <c r="I99" s="13">
        <f t="shared" si="26"/>
        <v>8.8631264036557952E-2</v>
      </c>
      <c r="J99" s="13">
        <f t="shared" si="17"/>
        <v>88.120593067384917</v>
      </c>
      <c r="K99" s="15">
        <f t="shared" si="18"/>
        <v>-2229.9500000000007</v>
      </c>
      <c r="L99" s="13">
        <f t="shared" si="19"/>
        <v>52.680286624203823</v>
      </c>
      <c r="M99" s="15">
        <f t="shared" si="20"/>
        <v>-14858.39</v>
      </c>
      <c r="N99" s="13">
        <f t="shared" si="21"/>
        <v>52.680286624203823</v>
      </c>
      <c r="O99" s="15">
        <f t="shared" si="22"/>
        <v>-14858.39</v>
      </c>
      <c r="P99" s="13">
        <f t="shared" si="23"/>
        <v>210.72114649681529</v>
      </c>
      <c r="Q99" s="15">
        <f t="shared" si="24"/>
        <v>8691.61</v>
      </c>
    </row>
    <row r="100" spans="1:17" ht="67.5" hidden="1" outlineLevel="4" x14ac:dyDescent="0.2">
      <c r="A100" s="9" t="s">
        <v>129</v>
      </c>
      <c r="B100" s="16" t="s">
        <v>130</v>
      </c>
      <c r="C100" s="17">
        <v>0</v>
      </c>
      <c r="D100" s="17">
        <v>31400</v>
      </c>
      <c r="E100" s="17">
        <v>31400</v>
      </c>
      <c r="F100" s="17">
        <v>7850</v>
      </c>
      <c r="G100" s="17">
        <v>16541.61</v>
      </c>
      <c r="H100" s="13">
        <f t="shared" si="16"/>
        <v>1.2380833810312112E-2</v>
      </c>
      <c r="I100" s="13">
        <f t="shared" si="26"/>
        <v>8.8631264036557952E-2</v>
      </c>
      <c r="J100" s="13" t="e">
        <f t="shared" si="17"/>
        <v>#DIV/0!</v>
      </c>
      <c r="K100" s="15">
        <f t="shared" si="18"/>
        <v>16541.61</v>
      </c>
      <c r="L100" s="13">
        <f t="shared" si="19"/>
        <v>52.680286624203823</v>
      </c>
      <c r="M100" s="15">
        <f t="shared" si="20"/>
        <v>-14858.39</v>
      </c>
      <c r="N100" s="13">
        <f t="shared" si="21"/>
        <v>52.680286624203823</v>
      </c>
      <c r="O100" s="15">
        <f t="shared" si="22"/>
        <v>-14858.39</v>
      </c>
      <c r="P100" s="13">
        <f t="shared" si="23"/>
        <v>210.72114649681529</v>
      </c>
      <c r="Q100" s="15">
        <f t="shared" si="24"/>
        <v>8691.61</v>
      </c>
    </row>
    <row r="101" spans="1:17" ht="67.5" hidden="1" outlineLevel="7" x14ac:dyDescent="0.2">
      <c r="A101" s="9" t="s">
        <v>129</v>
      </c>
      <c r="B101" s="16" t="s">
        <v>130</v>
      </c>
      <c r="C101" s="17">
        <v>0</v>
      </c>
      <c r="D101" s="17">
        <v>31400</v>
      </c>
      <c r="E101" s="17">
        <v>31400</v>
      </c>
      <c r="F101" s="17">
        <v>7850</v>
      </c>
      <c r="G101" s="17">
        <v>16541.61</v>
      </c>
      <c r="H101" s="13">
        <f t="shared" si="16"/>
        <v>1.2380833810312112E-2</v>
      </c>
      <c r="I101" s="13">
        <f t="shared" si="26"/>
        <v>8.8631264036557952E-2</v>
      </c>
      <c r="J101" s="13" t="e">
        <f t="shared" si="17"/>
        <v>#DIV/0!</v>
      </c>
      <c r="K101" s="15">
        <f t="shared" si="18"/>
        <v>16541.61</v>
      </c>
      <c r="L101" s="13">
        <f t="shared" si="19"/>
        <v>52.680286624203823</v>
      </c>
      <c r="M101" s="15">
        <f t="shared" si="20"/>
        <v>-14858.39</v>
      </c>
      <c r="N101" s="13">
        <f t="shared" si="21"/>
        <v>52.680286624203823</v>
      </c>
      <c r="O101" s="15">
        <f t="shared" si="22"/>
        <v>-14858.39</v>
      </c>
      <c r="P101" s="13">
        <f t="shared" si="23"/>
        <v>210.72114649681529</v>
      </c>
      <c r="Q101" s="15">
        <f t="shared" si="24"/>
        <v>8691.61</v>
      </c>
    </row>
    <row r="102" spans="1:17" ht="45.75" customHeight="1" outlineLevel="3" collapsed="1" x14ac:dyDescent="0.2">
      <c r="A102" s="9" t="s">
        <v>131</v>
      </c>
      <c r="B102" s="16" t="s">
        <v>132</v>
      </c>
      <c r="C102" s="17">
        <v>181673.02</v>
      </c>
      <c r="D102" s="17">
        <v>695800</v>
      </c>
      <c r="E102" s="17">
        <v>695800</v>
      </c>
      <c r="F102" s="17">
        <v>173950</v>
      </c>
      <c r="G102" s="17">
        <v>160930.35999999999</v>
      </c>
      <c r="H102" s="13">
        <f t="shared" si="16"/>
        <v>0.12045091391912272</v>
      </c>
      <c r="I102" s="13">
        <f t="shared" si="26"/>
        <v>0.86227768812457317</v>
      </c>
      <c r="J102" s="13">
        <f t="shared" si="17"/>
        <v>88.582421319357167</v>
      </c>
      <c r="K102" s="15">
        <f t="shared" si="18"/>
        <v>-20742.660000000003</v>
      </c>
      <c r="L102" s="13">
        <f t="shared" si="19"/>
        <v>23.128824374820347</v>
      </c>
      <c r="M102" s="15">
        <f t="shared" si="20"/>
        <v>-534869.64</v>
      </c>
      <c r="N102" s="13">
        <f t="shared" si="21"/>
        <v>23.128824374820347</v>
      </c>
      <c r="O102" s="15">
        <f t="shared" si="22"/>
        <v>-534869.64</v>
      </c>
      <c r="P102" s="13">
        <f t="shared" si="23"/>
        <v>92.515297499281388</v>
      </c>
      <c r="Q102" s="15">
        <f t="shared" si="24"/>
        <v>-13019.640000000014</v>
      </c>
    </row>
    <row r="103" spans="1:17" ht="45" hidden="1" outlineLevel="4" x14ac:dyDescent="0.2">
      <c r="A103" s="9" t="s">
        <v>133</v>
      </c>
      <c r="B103" s="16" t="s">
        <v>134</v>
      </c>
      <c r="C103" s="17">
        <v>0</v>
      </c>
      <c r="D103" s="17">
        <v>695800</v>
      </c>
      <c r="E103" s="17">
        <v>695800</v>
      </c>
      <c r="F103" s="17">
        <v>173950</v>
      </c>
      <c r="G103" s="17">
        <v>160930.35999999999</v>
      </c>
      <c r="H103" s="13">
        <f t="shared" si="16"/>
        <v>0.12045091391912272</v>
      </c>
      <c r="I103" s="13">
        <f t="shared" si="26"/>
        <v>0.86227768812457317</v>
      </c>
      <c r="J103" s="13" t="e">
        <f t="shared" si="17"/>
        <v>#DIV/0!</v>
      </c>
      <c r="K103" s="15">
        <f t="shared" si="18"/>
        <v>160930.35999999999</v>
      </c>
      <c r="L103" s="13">
        <f t="shared" si="19"/>
        <v>23.128824374820347</v>
      </c>
      <c r="M103" s="15">
        <f t="shared" si="20"/>
        <v>-534869.64</v>
      </c>
      <c r="N103" s="13">
        <f t="shared" si="21"/>
        <v>23.128824374820347</v>
      </c>
      <c r="O103" s="15">
        <f t="shared" si="22"/>
        <v>-534869.64</v>
      </c>
      <c r="P103" s="13">
        <f t="shared" si="23"/>
        <v>92.515297499281388</v>
      </c>
      <c r="Q103" s="15">
        <f t="shared" si="24"/>
        <v>-13019.640000000014</v>
      </c>
    </row>
    <row r="104" spans="1:17" ht="45" hidden="1" outlineLevel="7" x14ac:dyDescent="0.2">
      <c r="A104" s="9" t="s">
        <v>133</v>
      </c>
      <c r="B104" s="16" t="s">
        <v>134</v>
      </c>
      <c r="C104" s="17">
        <v>0</v>
      </c>
      <c r="D104" s="17">
        <v>695800</v>
      </c>
      <c r="E104" s="17">
        <v>695800</v>
      </c>
      <c r="F104" s="17">
        <v>173950</v>
      </c>
      <c r="G104" s="17">
        <v>160930.35999999999</v>
      </c>
      <c r="H104" s="13">
        <f t="shared" si="16"/>
        <v>0.12045091391912272</v>
      </c>
      <c r="I104" s="13">
        <f t="shared" si="26"/>
        <v>0.86227768812457317</v>
      </c>
      <c r="J104" s="13" t="e">
        <f t="shared" si="17"/>
        <v>#DIV/0!</v>
      </c>
      <c r="K104" s="15">
        <f t="shared" si="18"/>
        <v>160930.35999999999</v>
      </c>
      <c r="L104" s="13">
        <f t="shared" si="19"/>
        <v>23.128824374820347</v>
      </c>
      <c r="M104" s="15">
        <f t="shared" si="20"/>
        <v>-534869.64</v>
      </c>
      <c r="N104" s="13">
        <f t="shared" si="21"/>
        <v>23.128824374820347</v>
      </c>
      <c r="O104" s="15">
        <f t="shared" si="22"/>
        <v>-534869.64</v>
      </c>
      <c r="P104" s="13">
        <f t="shared" si="23"/>
        <v>92.515297499281388</v>
      </c>
      <c r="Q104" s="15">
        <f t="shared" si="24"/>
        <v>-13019.640000000014</v>
      </c>
    </row>
    <row r="105" spans="1:17" ht="49.5" customHeight="1" outlineLevel="2" collapsed="1" x14ac:dyDescent="0.2">
      <c r="A105" s="9" t="s">
        <v>135</v>
      </c>
      <c r="B105" s="16" t="s">
        <v>136</v>
      </c>
      <c r="C105" s="17">
        <v>866895.91</v>
      </c>
      <c r="D105" s="17">
        <v>3336100</v>
      </c>
      <c r="E105" s="17">
        <v>3336100</v>
      </c>
      <c r="F105" s="17">
        <v>834025</v>
      </c>
      <c r="G105" s="17">
        <v>866348.52</v>
      </c>
      <c r="H105" s="13">
        <f t="shared" si="16"/>
        <v>0.64843247107928781</v>
      </c>
      <c r="I105" s="13">
        <f t="shared" si="26"/>
        <v>4.6419643809641986</v>
      </c>
      <c r="J105" s="13">
        <f t="shared" si="17"/>
        <v>99.936856317617185</v>
      </c>
      <c r="K105" s="15">
        <f t="shared" si="18"/>
        <v>-547.39000000001397</v>
      </c>
      <c r="L105" s="13">
        <f t="shared" si="19"/>
        <v>25.968901411828181</v>
      </c>
      <c r="M105" s="15">
        <f t="shared" si="20"/>
        <v>-2469751.48</v>
      </c>
      <c r="N105" s="13">
        <f t="shared" si="21"/>
        <v>25.968901411828181</v>
      </c>
      <c r="O105" s="15">
        <f t="shared" si="22"/>
        <v>-2469751.48</v>
      </c>
      <c r="P105" s="13">
        <f t="shared" si="23"/>
        <v>103.87560564731272</v>
      </c>
      <c r="Q105" s="15">
        <f t="shared" si="24"/>
        <v>32323.520000000019</v>
      </c>
    </row>
    <row r="106" spans="1:17" ht="45" hidden="1" outlineLevel="3" x14ac:dyDescent="0.2">
      <c r="A106" s="9" t="s">
        <v>137</v>
      </c>
      <c r="B106" s="16" t="s">
        <v>138</v>
      </c>
      <c r="C106" s="17">
        <v>0</v>
      </c>
      <c r="D106" s="17">
        <v>2998700</v>
      </c>
      <c r="E106" s="17">
        <v>2998700</v>
      </c>
      <c r="F106" s="17">
        <v>749675</v>
      </c>
      <c r="G106" s="17">
        <v>866348.52</v>
      </c>
      <c r="H106" s="13">
        <f t="shared" si="16"/>
        <v>0.64843247107928781</v>
      </c>
      <c r="I106" s="13">
        <f t="shared" si="26"/>
        <v>4.6419643809641986</v>
      </c>
      <c r="J106" s="13" t="e">
        <f t="shared" si="17"/>
        <v>#DIV/0!</v>
      </c>
      <c r="K106" s="15">
        <f t="shared" si="18"/>
        <v>866348.52</v>
      </c>
      <c r="L106" s="13">
        <f t="shared" si="19"/>
        <v>28.890803348117515</v>
      </c>
      <c r="M106" s="15">
        <f t="shared" si="20"/>
        <v>-2132351.48</v>
      </c>
      <c r="N106" s="13">
        <f t="shared" si="21"/>
        <v>28.890803348117515</v>
      </c>
      <c r="O106" s="15">
        <f t="shared" si="22"/>
        <v>-2132351.48</v>
      </c>
      <c r="P106" s="13">
        <f t="shared" si="23"/>
        <v>115.56321339247006</v>
      </c>
      <c r="Q106" s="15">
        <f t="shared" si="24"/>
        <v>116673.52000000002</v>
      </c>
    </row>
    <row r="107" spans="1:17" ht="135" hidden="1" outlineLevel="4" x14ac:dyDescent="0.2">
      <c r="A107" s="9" t="s">
        <v>139</v>
      </c>
      <c r="B107" s="18" t="s">
        <v>140</v>
      </c>
      <c r="C107" s="17">
        <v>0</v>
      </c>
      <c r="D107" s="17">
        <v>2998700</v>
      </c>
      <c r="E107" s="17">
        <v>2998700</v>
      </c>
      <c r="F107" s="17">
        <v>749675</v>
      </c>
      <c r="G107" s="17">
        <v>866348.52</v>
      </c>
      <c r="H107" s="13">
        <f t="shared" si="16"/>
        <v>0.64843247107928781</v>
      </c>
      <c r="I107" s="13">
        <f t="shared" si="26"/>
        <v>4.6419643809641986</v>
      </c>
      <c r="J107" s="13" t="e">
        <f t="shared" si="17"/>
        <v>#DIV/0!</v>
      </c>
      <c r="K107" s="15">
        <f t="shared" si="18"/>
        <v>866348.52</v>
      </c>
      <c r="L107" s="13">
        <f t="shared" si="19"/>
        <v>28.890803348117515</v>
      </c>
      <c r="M107" s="15">
        <f t="shared" si="20"/>
        <v>-2132351.48</v>
      </c>
      <c r="N107" s="13">
        <f t="shared" si="21"/>
        <v>28.890803348117515</v>
      </c>
      <c r="O107" s="15">
        <f t="shared" si="22"/>
        <v>-2132351.48</v>
      </c>
      <c r="P107" s="13">
        <f t="shared" si="23"/>
        <v>115.56321339247006</v>
      </c>
      <c r="Q107" s="15">
        <f t="shared" si="24"/>
        <v>116673.52000000002</v>
      </c>
    </row>
    <row r="108" spans="1:17" ht="135" hidden="1" outlineLevel="7" x14ac:dyDescent="0.2">
      <c r="A108" s="9" t="s">
        <v>139</v>
      </c>
      <c r="B108" s="18" t="s">
        <v>140</v>
      </c>
      <c r="C108" s="17">
        <v>0</v>
      </c>
      <c r="D108" s="17">
        <v>2998700</v>
      </c>
      <c r="E108" s="17">
        <v>2998700</v>
      </c>
      <c r="F108" s="17">
        <v>749675</v>
      </c>
      <c r="G108" s="17">
        <v>866348.52</v>
      </c>
      <c r="H108" s="13">
        <f t="shared" si="16"/>
        <v>0.64843247107928781</v>
      </c>
      <c r="I108" s="13">
        <f t="shared" si="26"/>
        <v>4.6419643809641986</v>
      </c>
      <c r="J108" s="13" t="e">
        <f t="shared" si="17"/>
        <v>#DIV/0!</v>
      </c>
      <c r="K108" s="15">
        <f t="shared" si="18"/>
        <v>866348.52</v>
      </c>
      <c r="L108" s="13">
        <f t="shared" si="19"/>
        <v>28.890803348117515</v>
      </c>
      <c r="M108" s="15">
        <f t="shared" si="20"/>
        <v>-2132351.48</v>
      </c>
      <c r="N108" s="13">
        <f t="shared" si="21"/>
        <v>28.890803348117515</v>
      </c>
      <c r="O108" s="15">
        <f t="shared" si="22"/>
        <v>-2132351.48</v>
      </c>
      <c r="P108" s="13">
        <f t="shared" si="23"/>
        <v>115.56321339247006</v>
      </c>
      <c r="Q108" s="15">
        <f t="shared" si="24"/>
        <v>116673.52000000002</v>
      </c>
    </row>
    <row r="109" spans="1:17" ht="45" hidden="1" outlineLevel="3" x14ac:dyDescent="0.2">
      <c r="A109" s="9" t="s">
        <v>141</v>
      </c>
      <c r="B109" s="16" t="s">
        <v>142</v>
      </c>
      <c r="C109" s="17">
        <v>0</v>
      </c>
      <c r="D109" s="17">
        <v>337400</v>
      </c>
      <c r="E109" s="17">
        <v>337400</v>
      </c>
      <c r="F109" s="17">
        <v>84350</v>
      </c>
      <c r="G109" s="17">
        <v>0</v>
      </c>
      <c r="H109" s="13">
        <f t="shared" si="16"/>
        <v>0</v>
      </c>
      <c r="I109" s="13">
        <f t="shared" si="26"/>
        <v>0</v>
      </c>
      <c r="J109" s="13" t="e">
        <f t="shared" si="17"/>
        <v>#DIV/0!</v>
      </c>
      <c r="K109" s="15">
        <f t="shared" si="18"/>
        <v>0</v>
      </c>
      <c r="L109" s="13">
        <f t="shared" si="19"/>
        <v>0</v>
      </c>
      <c r="M109" s="15">
        <f t="shared" si="20"/>
        <v>-337400</v>
      </c>
      <c r="N109" s="13">
        <f t="shared" si="21"/>
        <v>0</v>
      </c>
      <c r="O109" s="15">
        <f t="shared" si="22"/>
        <v>-337400</v>
      </c>
      <c r="P109" s="13">
        <f t="shared" si="23"/>
        <v>0</v>
      </c>
      <c r="Q109" s="15">
        <f t="shared" si="24"/>
        <v>-84350</v>
      </c>
    </row>
    <row r="110" spans="1:17" ht="112.5" hidden="1" outlineLevel="4" x14ac:dyDescent="0.2">
      <c r="A110" s="9" t="s">
        <v>143</v>
      </c>
      <c r="B110" s="18" t="s">
        <v>144</v>
      </c>
      <c r="C110" s="17">
        <v>0</v>
      </c>
      <c r="D110" s="17">
        <v>337400</v>
      </c>
      <c r="E110" s="17">
        <v>337400</v>
      </c>
      <c r="F110" s="17">
        <v>84350</v>
      </c>
      <c r="G110" s="17">
        <v>0</v>
      </c>
      <c r="H110" s="13">
        <f t="shared" si="16"/>
        <v>0</v>
      </c>
      <c r="I110" s="13">
        <f t="shared" si="26"/>
        <v>0</v>
      </c>
      <c r="J110" s="13" t="e">
        <f t="shared" si="17"/>
        <v>#DIV/0!</v>
      </c>
      <c r="K110" s="15">
        <f t="shared" si="18"/>
        <v>0</v>
      </c>
      <c r="L110" s="13">
        <f t="shared" si="19"/>
        <v>0</v>
      </c>
      <c r="M110" s="15">
        <f t="shared" si="20"/>
        <v>-337400</v>
      </c>
      <c r="N110" s="13">
        <f t="shared" si="21"/>
        <v>0</v>
      </c>
      <c r="O110" s="15">
        <f t="shared" si="22"/>
        <v>-337400</v>
      </c>
      <c r="P110" s="13">
        <f t="shared" si="23"/>
        <v>0</v>
      </c>
      <c r="Q110" s="15">
        <f t="shared" si="24"/>
        <v>-84350</v>
      </c>
    </row>
    <row r="111" spans="1:17" ht="112.5" hidden="1" outlineLevel="7" x14ac:dyDescent="0.2">
      <c r="A111" s="9" t="s">
        <v>143</v>
      </c>
      <c r="B111" s="18" t="s">
        <v>144</v>
      </c>
      <c r="C111" s="17">
        <v>0</v>
      </c>
      <c r="D111" s="17">
        <v>337400</v>
      </c>
      <c r="E111" s="17">
        <v>337400</v>
      </c>
      <c r="F111" s="17">
        <v>84350</v>
      </c>
      <c r="G111" s="17">
        <v>0</v>
      </c>
      <c r="H111" s="13">
        <f t="shared" si="16"/>
        <v>0</v>
      </c>
      <c r="I111" s="13">
        <f t="shared" si="26"/>
        <v>0</v>
      </c>
      <c r="J111" s="13" t="e">
        <f t="shared" si="17"/>
        <v>#DIV/0!</v>
      </c>
      <c r="K111" s="15">
        <f t="shared" si="18"/>
        <v>0</v>
      </c>
      <c r="L111" s="13">
        <f t="shared" si="19"/>
        <v>0</v>
      </c>
      <c r="M111" s="15">
        <f t="shared" si="20"/>
        <v>-337400</v>
      </c>
      <c r="N111" s="13">
        <f t="shared" si="21"/>
        <v>0</v>
      </c>
      <c r="O111" s="15">
        <f t="shared" si="22"/>
        <v>-337400</v>
      </c>
      <c r="P111" s="13">
        <f t="shared" si="23"/>
        <v>0</v>
      </c>
      <c r="Q111" s="15">
        <f t="shared" si="24"/>
        <v>-84350</v>
      </c>
    </row>
    <row r="112" spans="1:17" ht="78" customHeight="1" outlineLevel="2" collapsed="1" x14ac:dyDescent="0.2">
      <c r="A112" s="9" t="s">
        <v>145</v>
      </c>
      <c r="B112" s="18" t="s">
        <v>146</v>
      </c>
      <c r="C112" s="17">
        <v>249559.63</v>
      </c>
      <c r="D112" s="17">
        <v>690700</v>
      </c>
      <c r="E112" s="17">
        <v>690700</v>
      </c>
      <c r="F112" s="17">
        <v>172675</v>
      </c>
      <c r="G112" s="17">
        <v>228185.1</v>
      </c>
      <c r="H112" s="13">
        <f t="shared" si="16"/>
        <v>0.1707888047831771</v>
      </c>
      <c r="I112" s="13">
        <f t="shared" si="26"/>
        <v>1.2226339423616188</v>
      </c>
      <c r="J112" s="13">
        <f t="shared" si="17"/>
        <v>91.435101101888961</v>
      </c>
      <c r="K112" s="15">
        <f t="shared" si="18"/>
        <v>-21374.53</v>
      </c>
      <c r="L112" s="13">
        <f t="shared" si="19"/>
        <v>33.036788765020994</v>
      </c>
      <c r="M112" s="15">
        <f t="shared" si="20"/>
        <v>-462514.9</v>
      </c>
      <c r="N112" s="13">
        <f t="shared" si="21"/>
        <v>33.036788765020994</v>
      </c>
      <c r="O112" s="15">
        <f t="shared" si="22"/>
        <v>-462514.9</v>
      </c>
      <c r="P112" s="13">
        <f t="shared" si="23"/>
        <v>132.14715506008397</v>
      </c>
      <c r="Q112" s="15">
        <f t="shared" si="24"/>
        <v>55510.100000000006</v>
      </c>
    </row>
    <row r="113" spans="1:17" ht="101.25" hidden="1" outlineLevel="3" x14ac:dyDescent="0.2">
      <c r="A113" s="9" t="s">
        <v>147</v>
      </c>
      <c r="B113" s="18" t="s">
        <v>148</v>
      </c>
      <c r="C113" s="17">
        <v>0</v>
      </c>
      <c r="D113" s="17">
        <v>690700</v>
      </c>
      <c r="E113" s="17">
        <v>690700</v>
      </c>
      <c r="F113" s="17">
        <v>172675</v>
      </c>
      <c r="G113" s="17">
        <v>228185.1</v>
      </c>
      <c r="H113" s="13">
        <f t="shared" si="16"/>
        <v>0.1707888047831771</v>
      </c>
      <c r="I113" s="13">
        <f t="shared" si="26"/>
        <v>1.2226339423616188</v>
      </c>
      <c r="J113" s="13" t="e">
        <f t="shared" si="17"/>
        <v>#DIV/0!</v>
      </c>
      <c r="K113" s="15">
        <f t="shared" si="18"/>
        <v>228185.1</v>
      </c>
      <c r="L113" s="13">
        <f t="shared" si="19"/>
        <v>33.036788765020994</v>
      </c>
      <c r="M113" s="15">
        <f t="shared" si="20"/>
        <v>-462514.9</v>
      </c>
      <c r="N113" s="13">
        <f t="shared" si="21"/>
        <v>33.036788765020994</v>
      </c>
      <c r="O113" s="15">
        <f t="shared" si="22"/>
        <v>-462514.9</v>
      </c>
      <c r="P113" s="13">
        <f t="shared" si="23"/>
        <v>132.14715506008397</v>
      </c>
      <c r="Q113" s="15">
        <f t="shared" si="24"/>
        <v>55510.100000000006</v>
      </c>
    </row>
    <row r="114" spans="1:17" ht="90" hidden="1" outlineLevel="4" x14ac:dyDescent="0.2">
      <c r="A114" s="9" t="s">
        <v>149</v>
      </c>
      <c r="B114" s="16" t="s">
        <v>150</v>
      </c>
      <c r="C114" s="17">
        <v>0</v>
      </c>
      <c r="D114" s="17">
        <v>690700</v>
      </c>
      <c r="E114" s="17">
        <v>690700</v>
      </c>
      <c r="F114" s="17">
        <v>172675</v>
      </c>
      <c r="G114" s="17">
        <v>228185.1</v>
      </c>
      <c r="H114" s="13">
        <f t="shared" si="16"/>
        <v>0.1707888047831771</v>
      </c>
      <c r="I114" s="13">
        <f t="shared" si="26"/>
        <v>1.2226339423616188</v>
      </c>
      <c r="J114" s="13" t="e">
        <f t="shared" si="17"/>
        <v>#DIV/0!</v>
      </c>
      <c r="K114" s="15">
        <f t="shared" si="18"/>
        <v>228185.1</v>
      </c>
      <c r="L114" s="13">
        <f t="shared" si="19"/>
        <v>33.036788765020994</v>
      </c>
      <c r="M114" s="15">
        <f t="shared" si="20"/>
        <v>-462514.9</v>
      </c>
      <c r="N114" s="13">
        <f t="shared" si="21"/>
        <v>33.036788765020994</v>
      </c>
      <c r="O114" s="15">
        <f t="shared" si="22"/>
        <v>-462514.9</v>
      </c>
      <c r="P114" s="13">
        <f t="shared" si="23"/>
        <v>132.14715506008397</v>
      </c>
      <c r="Q114" s="15">
        <f t="shared" si="24"/>
        <v>55510.100000000006</v>
      </c>
    </row>
    <row r="115" spans="1:17" ht="90" hidden="1" outlineLevel="7" x14ac:dyDescent="0.2">
      <c r="A115" s="9" t="s">
        <v>149</v>
      </c>
      <c r="B115" s="16" t="s">
        <v>150</v>
      </c>
      <c r="C115" s="17">
        <v>0</v>
      </c>
      <c r="D115" s="17">
        <v>690700</v>
      </c>
      <c r="E115" s="17">
        <v>690700</v>
      </c>
      <c r="F115" s="17">
        <v>172675</v>
      </c>
      <c r="G115" s="17">
        <v>228185.1</v>
      </c>
      <c r="H115" s="13">
        <f t="shared" si="16"/>
        <v>0.1707888047831771</v>
      </c>
      <c r="I115" s="13">
        <f t="shared" si="26"/>
        <v>1.2226339423616188</v>
      </c>
      <c r="J115" s="13" t="e">
        <f t="shared" si="17"/>
        <v>#DIV/0!</v>
      </c>
      <c r="K115" s="15">
        <f t="shared" si="18"/>
        <v>228185.1</v>
      </c>
      <c r="L115" s="13">
        <f t="shared" si="19"/>
        <v>33.036788765020994</v>
      </c>
      <c r="M115" s="15">
        <f t="shared" si="20"/>
        <v>-462514.9</v>
      </c>
      <c r="N115" s="13">
        <f t="shared" si="21"/>
        <v>33.036788765020994</v>
      </c>
      <c r="O115" s="15">
        <f t="shared" si="22"/>
        <v>-462514.9</v>
      </c>
      <c r="P115" s="13">
        <f t="shared" si="23"/>
        <v>132.14715506008397</v>
      </c>
      <c r="Q115" s="15">
        <f t="shared" si="24"/>
        <v>55510.100000000006</v>
      </c>
    </row>
    <row r="116" spans="1:17" ht="22.5" outlineLevel="1" collapsed="1" x14ac:dyDescent="0.2">
      <c r="A116" s="9" t="s">
        <v>151</v>
      </c>
      <c r="B116" s="16" t="s">
        <v>152</v>
      </c>
      <c r="C116" s="17">
        <v>281114.67</v>
      </c>
      <c r="D116" s="17">
        <v>596200</v>
      </c>
      <c r="E116" s="17">
        <v>596200</v>
      </c>
      <c r="F116" s="17">
        <v>283100</v>
      </c>
      <c r="G116" s="17">
        <v>273156.90999999997</v>
      </c>
      <c r="H116" s="13">
        <f t="shared" si="16"/>
        <v>0.20444867862610605</v>
      </c>
      <c r="I116" s="13">
        <f t="shared" si="26"/>
        <v>1.4635964826652479</v>
      </c>
      <c r="J116" s="13">
        <f t="shared" si="17"/>
        <v>97.169212122583275</v>
      </c>
      <c r="K116" s="15">
        <f t="shared" si="18"/>
        <v>-7957.7600000000093</v>
      </c>
      <c r="L116" s="13">
        <f t="shared" si="19"/>
        <v>45.816321704126125</v>
      </c>
      <c r="M116" s="15">
        <f t="shared" si="20"/>
        <v>-323043.09000000003</v>
      </c>
      <c r="N116" s="13">
        <f t="shared" si="21"/>
        <v>45.816321704126125</v>
      </c>
      <c r="O116" s="15">
        <f t="shared" si="22"/>
        <v>-323043.09000000003</v>
      </c>
      <c r="P116" s="13">
        <f t="shared" si="23"/>
        <v>96.487781702578587</v>
      </c>
      <c r="Q116" s="15">
        <f t="shared" si="24"/>
        <v>-9943.0900000000256</v>
      </c>
    </row>
    <row r="117" spans="1:17" ht="22.5" hidden="1" outlineLevel="2" x14ac:dyDescent="0.2">
      <c r="A117" s="9" t="s">
        <v>153</v>
      </c>
      <c r="B117" s="16" t="s">
        <v>154</v>
      </c>
      <c r="C117" s="17">
        <v>0</v>
      </c>
      <c r="D117" s="17">
        <v>596200</v>
      </c>
      <c r="E117" s="17">
        <v>596200</v>
      </c>
      <c r="F117" s="17">
        <v>283100</v>
      </c>
      <c r="G117" s="17">
        <v>273156.90999999997</v>
      </c>
      <c r="H117" s="13">
        <f t="shared" si="16"/>
        <v>0.20444867862610605</v>
      </c>
      <c r="I117" s="13">
        <f t="shared" si="26"/>
        <v>1.4635964826652479</v>
      </c>
      <c r="J117" s="13" t="e">
        <f t="shared" si="17"/>
        <v>#DIV/0!</v>
      </c>
      <c r="K117" s="15">
        <f t="shared" si="18"/>
        <v>273156.90999999997</v>
      </c>
      <c r="L117" s="13">
        <f t="shared" si="19"/>
        <v>45.816321704126125</v>
      </c>
      <c r="M117" s="15">
        <f t="shared" si="20"/>
        <v>-323043.09000000003</v>
      </c>
      <c r="N117" s="13">
        <f t="shared" si="21"/>
        <v>45.816321704126125</v>
      </c>
      <c r="O117" s="15">
        <f t="shared" si="22"/>
        <v>-323043.09000000003</v>
      </c>
      <c r="P117" s="13">
        <f t="shared" si="23"/>
        <v>96.487781702578587</v>
      </c>
      <c r="Q117" s="15">
        <f t="shared" si="24"/>
        <v>-9943.0900000000256</v>
      </c>
    </row>
    <row r="118" spans="1:17" ht="33.75" hidden="1" outlineLevel="3" x14ac:dyDescent="0.2">
      <c r="A118" s="9" t="s">
        <v>155</v>
      </c>
      <c r="B118" s="16" t="s">
        <v>156</v>
      </c>
      <c r="C118" s="17">
        <v>0</v>
      </c>
      <c r="D118" s="17">
        <v>563800</v>
      </c>
      <c r="E118" s="17">
        <v>563800</v>
      </c>
      <c r="F118" s="17">
        <v>275000</v>
      </c>
      <c r="G118" s="17">
        <v>165399.81</v>
      </c>
      <c r="H118" s="13">
        <f t="shared" si="16"/>
        <v>0.1237961455908584</v>
      </c>
      <c r="I118" s="13">
        <f t="shared" si="26"/>
        <v>0.88622535724796547</v>
      </c>
      <c r="J118" s="13" t="e">
        <f t="shared" si="17"/>
        <v>#DIV/0!</v>
      </c>
      <c r="K118" s="15">
        <f t="shared" si="18"/>
        <v>165399.81</v>
      </c>
      <c r="L118" s="13">
        <f t="shared" si="19"/>
        <v>29.336610500177368</v>
      </c>
      <c r="M118" s="15">
        <f t="shared" si="20"/>
        <v>-398400.19</v>
      </c>
      <c r="N118" s="13">
        <f t="shared" si="21"/>
        <v>29.336610500177368</v>
      </c>
      <c r="O118" s="15">
        <f t="shared" si="22"/>
        <v>-398400.19</v>
      </c>
      <c r="P118" s="13">
        <f t="shared" si="23"/>
        <v>60.145385454545455</v>
      </c>
      <c r="Q118" s="15">
        <f t="shared" si="24"/>
        <v>-109600.19</v>
      </c>
    </row>
    <row r="119" spans="1:17" ht="78.75" hidden="1" outlineLevel="4" x14ac:dyDescent="0.2">
      <c r="A119" s="9" t="s">
        <v>157</v>
      </c>
      <c r="B119" s="16" t="s">
        <v>158</v>
      </c>
      <c r="C119" s="17">
        <v>0</v>
      </c>
      <c r="D119" s="17">
        <v>563800</v>
      </c>
      <c r="E119" s="17">
        <v>563800</v>
      </c>
      <c r="F119" s="17">
        <v>275000</v>
      </c>
      <c r="G119" s="17">
        <v>165399.81</v>
      </c>
      <c r="H119" s="13">
        <f t="shared" si="16"/>
        <v>0.1237961455908584</v>
      </c>
      <c r="I119" s="13">
        <f t="shared" si="26"/>
        <v>0.88622535724796547</v>
      </c>
      <c r="J119" s="13" t="e">
        <f t="shared" si="17"/>
        <v>#DIV/0!</v>
      </c>
      <c r="K119" s="15">
        <f t="shared" si="18"/>
        <v>165399.81</v>
      </c>
      <c r="L119" s="13">
        <f t="shared" si="19"/>
        <v>29.336610500177368</v>
      </c>
      <c r="M119" s="15">
        <f t="shared" si="20"/>
        <v>-398400.19</v>
      </c>
      <c r="N119" s="13">
        <f t="shared" si="21"/>
        <v>29.336610500177368</v>
      </c>
      <c r="O119" s="15">
        <f t="shared" si="22"/>
        <v>-398400.19</v>
      </c>
      <c r="P119" s="13">
        <f t="shared" si="23"/>
        <v>60.145385454545455</v>
      </c>
      <c r="Q119" s="15">
        <f t="shared" si="24"/>
        <v>-109600.19</v>
      </c>
    </row>
    <row r="120" spans="1:17" ht="78.75" hidden="1" outlineLevel="7" x14ac:dyDescent="0.2">
      <c r="A120" s="9" t="s">
        <v>157</v>
      </c>
      <c r="B120" s="16" t="s">
        <v>158</v>
      </c>
      <c r="C120" s="17">
        <v>0</v>
      </c>
      <c r="D120" s="17">
        <v>563800</v>
      </c>
      <c r="E120" s="17">
        <v>563800</v>
      </c>
      <c r="F120" s="17">
        <v>275000</v>
      </c>
      <c r="G120" s="17">
        <v>165399.81</v>
      </c>
      <c r="H120" s="13">
        <f t="shared" si="16"/>
        <v>0.1237961455908584</v>
      </c>
      <c r="I120" s="13">
        <f t="shared" si="26"/>
        <v>0.88622535724796547</v>
      </c>
      <c r="J120" s="13" t="e">
        <f t="shared" si="17"/>
        <v>#DIV/0!</v>
      </c>
      <c r="K120" s="15">
        <f t="shared" si="18"/>
        <v>165399.81</v>
      </c>
      <c r="L120" s="13">
        <f t="shared" si="19"/>
        <v>29.336610500177368</v>
      </c>
      <c r="M120" s="15">
        <f t="shared" si="20"/>
        <v>-398400.19</v>
      </c>
      <c r="N120" s="13">
        <f t="shared" si="21"/>
        <v>29.336610500177368</v>
      </c>
      <c r="O120" s="15">
        <f t="shared" si="22"/>
        <v>-398400.19</v>
      </c>
      <c r="P120" s="13">
        <f t="shared" si="23"/>
        <v>60.145385454545455</v>
      </c>
      <c r="Q120" s="15">
        <f t="shared" si="24"/>
        <v>-109600.19</v>
      </c>
    </row>
    <row r="121" spans="1:17" ht="45" hidden="1" outlineLevel="3" x14ac:dyDescent="0.2">
      <c r="A121" s="9" t="s">
        <v>159</v>
      </c>
      <c r="B121" s="16" t="s">
        <v>160</v>
      </c>
      <c r="C121" s="17">
        <v>0</v>
      </c>
      <c r="D121" s="17">
        <v>32400</v>
      </c>
      <c r="E121" s="17">
        <v>32400</v>
      </c>
      <c r="F121" s="17">
        <v>8100</v>
      </c>
      <c r="G121" s="17">
        <v>107757.1</v>
      </c>
      <c r="H121" s="13">
        <f t="shared" si="16"/>
        <v>8.0652533035247664E-2</v>
      </c>
      <c r="I121" s="13">
        <f t="shared" si="26"/>
        <v>0.57737112541728264</v>
      </c>
      <c r="J121" s="13" t="e">
        <f t="shared" si="17"/>
        <v>#DIV/0!</v>
      </c>
      <c r="K121" s="15">
        <f t="shared" si="18"/>
        <v>107757.1</v>
      </c>
      <c r="L121" s="13">
        <f t="shared" si="19"/>
        <v>332.58364197530869</v>
      </c>
      <c r="M121" s="15">
        <f t="shared" si="20"/>
        <v>75357.100000000006</v>
      </c>
      <c r="N121" s="13">
        <f t="shared" si="21"/>
        <v>332.58364197530869</v>
      </c>
      <c r="O121" s="15">
        <f t="shared" si="22"/>
        <v>75357.100000000006</v>
      </c>
      <c r="P121" s="13">
        <f t="shared" si="23"/>
        <v>1330.3345679012348</v>
      </c>
      <c r="Q121" s="15">
        <f t="shared" si="24"/>
        <v>99657.1</v>
      </c>
    </row>
    <row r="122" spans="1:17" ht="90" hidden="1" outlineLevel="4" x14ac:dyDescent="0.2">
      <c r="A122" s="9" t="s">
        <v>161</v>
      </c>
      <c r="B122" s="18" t="s">
        <v>162</v>
      </c>
      <c r="C122" s="17">
        <v>0</v>
      </c>
      <c r="D122" s="17">
        <v>32400</v>
      </c>
      <c r="E122" s="17">
        <v>32400</v>
      </c>
      <c r="F122" s="17">
        <v>8100</v>
      </c>
      <c r="G122" s="17">
        <v>107757.1</v>
      </c>
      <c r="H122" s="13">
        <f t="shared" si="16"/>
        <v>8.0652533035247664E-2</v>
      </c>
      <c r="I122" s="13">
        <f t="shared" si="26"/>
        <v>0.57737112541728264</v>
      </c>
      <c r="J122" s="13" t="e">
        <f t="shared" si="17"/>
        <v>#DIV/0!</v>
      </c>
      <c r="K122" s="15">
        <f t="shared" si="18"/>
        <v>107757.1</v>
      </c>
      <c r="L122" s="13">
        <f t="shared" si="19"/>
        <v>332.58364197530869</v>
      </c>
      <c r="M122" s="15">
        <f t="shared" si="20"/>
        <v>75357.100000000006</v>
      </c>
      <c r="N122" s="13">
        <f t="shared" si="21"/>
        <v>332.58364197530869</v>
      </c>
      <c r="O122" s="15">
        <f t="shared" si="22"/>
        <v>75357.100000000006</v>
      </c>
      <c r="P122" s="13">
        <f t="shared" si="23"/>
        <v>1330.3345679012348</v>
      </c>
      <c r="Q122" s="15">
        <f t="shared" si="24"/>
        <v>99657.1</v>
      </c>
    </row>
    <row r="123" spans="1:17" ht="90" hidden="1" outlineLevel="7" x14ac:dyDescent="0.2">
      <c r="A123" s="9" t="s">
        <v>161</v>
      </c>
      <c r="B123" s="18" t="s">
        <v>162</v>
      </c>
      <c r="C123" s="17">
        <v>0</v>
      </c>
      <c r="D123" s="17">
        <v>32400</v>
      </c>
      <c r="E123" s="17">
        <v>32400</v>
      </c>
      <c r="F123" s="17">
        <v>8100</v>
      </c>
      <c r="G123" s="17">
        <v>107757.1</v>
      </c>
      <c r="H123" s="13">
        <f t="shared" si="16"/>
        <v>8.0652533035247664E-2</v>
      </c>
      <c r="I123" s="13">
        <f t="shared" si="26"/>
        <v>0.57737112541728264</v>
      </c>
      <c r="J123" s="13" t="e">
        <f t="shared" si="17"/>
        <v>#DIV/0!</v>
      </c>
      <c r="K123" s="15">
        <f t="shared" si="18"/>
        <v>107757.1</v>
      </c>
      <c r="L123" s="13">
        <f t="shared" si="19"/>
        <v>332.58364197530869</v>
      </c>
      <c r="M123" s="15">
        <f t="shared" si="20"/>
        <v>75357.100000000006</v>
      </c>
      <c r="N123" s="13">
        <f t="shared" si="21"/>
        <v>332.58364197530869</v>
      </c>
      <c r="O123" s="15">
        <f t="shared" si="22"/>
        <v>75357.100000000006</v>
      </c>
      <c r="P123" s="13">
        <f t="shared" si="23"/>
        <v>1330.3345679012348</v>
      </c>
      <c r="Q123" s="15">
        <f t="shared" si="24"/>
        <v>99657.1</v>
      </c>
    </row>
    <row r="124" spans="1:17" ht="33.75" outlineLevel="1" x14ac:dyDescent="0.2">
      <c r="A124" s="9" t="s">
        <v>163</v>
      </c>
      <c r="B124" s="16" t="s">
        <v>164</v>
      </c>
      <c r="C124" s="17">
        <f>C125+C129</f>
        <v>1660311.78</v>
      </c>
      <c r="D124" s="17">
        <f t="shared" ref="D124:G124" si="30">D125+D129</f>
        <v>4619600</v>
      </c>
      <c r="E124" s="17">
        <f t="shared" si="30"/>
        <v>4619600</v>
      </c>
      <c r="F124" s="17">
        <f t="shared" si="30"/>
        <v>1315800</v>
      </c>
      <c r="G124" s="17">
        <f t="shared" si="30"/>
        <v>1178417.0699999998</v>
      </c>
      <c r="H124" s="13">
        <f t="shared" si="16"/>
        <v>0.88200519193143423</v>
      </c>
      <c r="I124" s="13">
        <f t="shared" si="26"/>
        <v>6.3140525303375519</v>
      </c>
      <c r="J124" s="13">
        <f t="shared" si="17"/>
        <v>70.975649525295765</v>
      </c>
      <c r="K124" s="15">
        <f t="shared" si="18"/>
        <v>-481894.7100000002</v>
      </c>
      <c r="L124" s="13">
        <f t="shared" si="19"/>
        <v>25.509071564637626</v>
      </c>
      <c r="M124" s="15">
        <f t="shared" si="20"/>
        <v>-3441182.93</v>
      </c>
      <c r="N124" s="13">
        <f t="shared" si="21"/>
        <v>25.509071564637626</v>
      </c>
      <c r="O124" s="15">
        <f t="shared" si="22"/>
        <v>-3441182.93</v>
      </c>
      <c r="P124" s="13">
        <f t="shared" si="23"/>
        <v>89.558980848153197</v>
      </c>
      <c r="Q124" s="15">
        <f t="shared" si="24"/>
        <v>-137382.93000000017</v>
      </c>
    </row>
    <row r="125" spans="1:17" ht="14.25" customHeight="1" outlineLevel="2" collapsed="1" x14ac:dyDescent="0.2">
      <c r="A125" s="9" t="s">
        <v>165</v>
      </c>
      <c r="B125" s="16" t="s">
        <v>166</v>
      </c>
      <c r="C125" s="17">
        <v>1542367.8</v>
      </c>
      <c r="D125" s="17">
        <v>3947200</v>
      </c>
      <c r="E125" s="17">
        <v>3947200</v>
      </c>
      <c r="F125" s="17">
        <v>1150500</v>
      </c>
      <c r="G125" s="17">
        <v>976700.09</v>
      </c>
      <c r="H125" s="13">
        <f t="shared" si="16"/>
        <v>0.73102687687636703</v>
      </c>
      <c r="I125" s="13">
        <f t="shared" si="26"/>
        <v>5.2332368833094183</v>
      </c>
      <c r="J125" s="13">
        <f t="shared" si="17"/>
        <v>63.324719953308147</v>
      </c>
      <c r="K125" s="15">
        <f t="shared" si="18"/>
        <v>-565667.71000000008</v>
      </c>
      <c r="L125" s="13">
        <f t="shared" si="19"/>
        <v>24.744124695987026</v>
      </c>
      <c r="M125" s="15">
        <f t="shared" si="20"/>
        <v>-2970499.91</v>
      </c>
      <c r="N125" s="13">
        <f t="shared" si="21"/>
        <v>24.744124695987026</v>
      </c>
      <c r="O125" s="15">
        <f t="shared" si="22"/>
        <v>-2970499.91</v>
      </c>
      <c r="P125" s="13">
        <f t="shared" si="23"/>
        <v>84.893532377227288</v>
      </c>
      <c r="Q125" s="15">
        <f t="shared" si="24"/>
        <v>-173799.91000000003</v>
      </c>
    </row>
    <row r="126" spans="1:17" ht="22.5" hidden="1" outlineLevel="3" x14ac:dyDescent="0.2">
      <c r="A126" s="9" t="s">
        <v>167</v>
      </c>
      <c r="B126" s="16" t="s">
        <v>168</v>
      </c>
      <c r="C126" s="17">
        <v>0</v>
      </c>
      <c r="D126" s="17">
        <v>3947200</v>
      </c>
      <c r="E126" s="17">
        <v>3947200</v>
      </c>
      <c r="F126" s="17">
        <v>1150500</v>
      </c>
      <c r="G126" s="17">
        <v>976700.09</v>
      </c>
      <c r="H126" s="13">
        <f t="shared" si="16"/>
        <v>0.73102687687636703</v>
      </c>
      <c r="I126" s="13">
        <f t="shared" si="26"/>
        <v>5.2332368833094183</v>
      </c>
      <c r="J126" s="13" t="e">
        <f t="shared" si="17"/>
        <v>#DIV/0!</v>
      </c>
      <c r="K126" s="15">
        <f t="shared" si="18"/>
        <v>976700.09</v>
      </c>
      <c r="L126" s="13">
        <f t="shared" si="19"/>
        <v>24.744124695987026</v>
      </c>
      <c r="M126" s="15">
        <f t="shared" si="20"/>
        <v>-2970499.91</v>
      </c>
      <c r="N126" s="13">
        <f t="shared" si="21"/>
        <v>24.744124695987026</v>
      </c>
      <c r="O126" s="15">
        <f t="shared" si="22"/>
        <v>-2970499.91</v>
      </c>
      <c r="P126" s="13">
        <f t="shared" si="23"/>
        <v>84.893532377227288</v>
      </c>
      <c r="Q126" s="15">
        <f t="shared" si="24"/>
        <v>-173799.91000000003</v>
      </c>
    </row>
    <row r="127" spans="1:17" ht="33.75" hidden="1" outlineLevel="4" x14ac:dyDescent="0.2">
      <c r="A127" s="9" t="s">
        <v>169</v>
      </c>
      <c r="B127" s="16" t="s">
        <v>170</v>
      </c>
      <c r="C127" s="17">
        <v>0</v>
      </c>
      <c r="D127" s="17">
        <v>3947200</v>
      </c>
      <c r="E127" s="17">
        <v>3947200</v>
      </c>
      <c r="F127" s="17">
        <v>1150500</v>
      </c>
      <c r="G127" s="17">
        <v>976700.09</v>
      </c>
      <c r="H127" s="13">
        <f t="shared" si="16"/>
        <v>0.73102687687636703</v>
      </c>
      <c r="I127" s="13">
        <f t="shared" si="26"/>
        <v>5.2332368833094183</v>
      </c>
      <c r="J127" s="13" t="e">
        <f t="shared" si="17"/>
        <v>#DIV/0!</v>
      </c>
      <c r="K127" s="15">
        <f t="shared" si="18"/>
        <v>976700.09</v>
      </c>
      <c r="L127" s="13">
        <f t="shared" si="19"/>
        <v>24.744124695987026</v>
      </c>
      <c r="M127" s="15">
        <f t="shared" si="20"/>
        <v>-2970499.91</v>
      </c>
      <c r="N127" s="13">
        <f t="shared" si="21"/>
        <v>24.744124695987026</v>
      </c>
      <c r="O127" s="15">
        <f t="shared" si="22"/>
        <v>-2970499.91</v>
      </c>
      <c r="P127" s="13">
        <f t="shared" si="23"/>
        <v>84.893532377227288</v>
      </c>
      <c r="Q127" s="15">
        <f t="shared" si="24"/>
        <v>-173799.91000000003</v>
      </c>
    </row>
    <row r="128" spans="1:17" ht="33.75" hidden="1" outlineLevel="7" x14ac:dyDescent="0.2">
      <c r="A128" s="9" t="s">
        <v>169</v>
      </c>
      <c r="B128" s="16" t="s">
        <v>170</v>
      </c>
      <c r="C128" s="17">
        <v>0</v>
      </c>
      <c r="D128" s="17">
        <v>3947200</v>
      </c>
      <c r="E128" s="17">
        <v>3947200</v>
      </c>
      <c r="F128" s="17">
        <v>1150500</v>
      </c>
      <c r="G128" s="17">
        <v>976700.09</v>
      </c>
      <c r="H128" s="13">
        <f t="shared" si="16"/>
        <v>0.73102687687636703</v>
      </c>
      <c r="I128" s="13">
        <f t="shared" si="26"/>
        <v>5.2332368833094183</v>
      </c>
      <c r="J128" s="13" t="e">
        <f t="shared" si="17"/>
        <v>#DIV/0!</v>
      </c>
      <c r="K128" s="15">
        <f t="shared" si="18"/>
        <v>976700.09</v>
      </c>
      <c r="L128" s="13">
        <f t="shared" si="19"/>
        <v>24.744124695987026</v>
      </c>
      <c r="M128" s="15">
        <f t="shared" si="20"/>
        <v>-2970499.91</v>
      </c>
      <c r="N128" s="13">
        <f t="shared" si="21"/>
        <v>24.744124695987026</v>
      </c>
      <c r="O128" s="15">
        <f t="shared" si="22"/>
        <v>-2970499.91</v>
      </c>
      <c r="P128" s="13">
        <f t="shared" si="23"/>
        <v>84.893532377227288</v>
      </c>
      <c r="Q128" s="15">
        <f t="shared" si="24"/>
        <v>-173799.91000000003</v>
      </c>
    </row>
    <row r="129" spans="1:17" ht="22.5" outlineLevel="2" x14ac:dyDescent="0.2">
      <c r="A129" s="9" t="s">
        <v>171</v>
      </c>
      <c r="B129" s="16" t="s">
        <v>172</v>
      </c>
      <c r="C129" s="17">
        <f>C130+C133</f>
        <v>117943.98</v>
      </c>
      <c r="D129" s="17">
        <f t="shared" ref="D129:G129" si="31">D130+D133</f>
        <v>672400</v>
      </c>
      <c r="E129" s="17">
        <f t="shared" si="31"/>
        <v>672400</v>
      </c>
      <c r="F129" s="17">
        <f t="shared" si="31"/>
        <v>165300</v>
      </c>
      <c r="G129" s="17">
        <f t="shared" si="31"/>
        <v>201716.97999999998</v>
      </c>
      <c r="H129" s="13">
        <f t="shared" si="16"/>
        <v>0.15097831505506729</v>
      </c>
      <c r="I129" s="13">
        <f t="shared" si="26"/>
        <v>1.0808156470281354</v>
      </c>
      <c r="J129" s="13">
        <f t="shared" si="17"/>
        <v>171.02778793796853</v>
      </c>
      <c r="K129" s="15">
        <f t="shared" si="18"/>
        <v>83772.999999999985</v>
      </c>
      <c r="L129" s="13">
        <f t="shared" si="19"/>
        <v>29.999550862581792</v>
      </c>
      <c r="M129" s="15">
        <f t="shared" si="20"/>
        <v>-470683.02</v>
      </c>
      <c r="N129" s="13">
        <f t="shared" si="21"/>
        <v>29.999550862581792</v>
      </c>
      <c r="O129" s="15">
        <f t="shared" si="22"/>
        <v>-470683.02</v>
      </c>
      <c r="P129" s="13">
        <f t="shared" si="23"/>
        <v>122.0308408953418</v>
      </c>
      <c r="Q129" s="15">
        <f t="shared" si="24"/>
        <v>36416.979999999981</v>
      </c>
    </row>
    <row r="130" spans="1:17" ht="33.75" outlineLevel="3" collapsed="1" x14ac:dyDescent="0.2">
      <c r="A130" s="9" t="s">
        <v>173</v>
      </c>
      <c r="B130" s="16" t="s">
        <v>174</v>
      </c>
      <c r="C130" s="17">
        <v>110638.56</v>
      </c>
      <c r="D130" s="17">
        <v>672400</v>
      </c>
      <c r="E130" s="17">
        <v>672400</v>
      </c>
      <c r="F130" s="17">
        <v>165300</v>
      </c>
      <c r="G130" s="17">
        <v>138228.09</v>
      </c>
      <c r="H130" s="13">
        <f t="shared" si="16"/>
        <v>0.1034590351366563</v>
      </c>
      <c r="I130" s="13">
        <f t="shared" si="26"/>
        <v>0.7406371170677517</v>
      </c>
      <c r="J130" s="13">
        <f t="shared" si="17"/>
        <v>124.93663149628847</v>
      </c>
      <c r="K130" s="15">
        <f t="shared" si="18"/>
        <v>27589.53</v>
      </c>
      <c r="L130" s="13">
        <f t="shared" si="19"/>
        <v>20.557419690660321</v>
      </c>
      <c r="M130" s="15">
        <f t="shared" si="20"/>
        <v>-534171.91</v>
      </c>
      <c r="N130" s="13">
        <f t="shared" si="21"/>
        <v>20.557419690660321</v>
      </c>
      <c r="O130" s="15">
        <f t="shared" si="22"/>
        <v>-534171.91</v>
      </c>
      <c r="P130" s="13">
        <f t="shared" si="23"/>
        <v>83.622558983666067</v>
      </c>
      <c r="Q130" s="15">
        <f t="shared" si="24"/>
        <v>-27071.910000000003</v>
      </c>
    </row>
    <row r="131" spans="1:17" ht="45" hidden="1" outlineLevel="4" x14ac:dyDescent="0.2">
      <c r="A131" s="9" t="s">
        <v>175</v>
      </c>
      <c r="B131" s="16" t="s">
        <v>176</v>
      </c>
      <c r="C131" s="17">
        <v>0</v>
      </c>
      <c r="D131" s="17">
        <v>672400</v>
      </c>
      <c r="E131" s="17">
        <v>672400</v>
      </c>
      <c r="F131" s="17">
        <v>165300</v>
      </c>
      <c r="G131" s="17">
        <v>138228.09</v>
      </c>
      <c r="H131" s="13">
        <f t="shared" si="16"/>
        <v>0.1034590351366563</v>
      </c>
      <c r="I131" s="13">
        <f t="shared" si="26"/>
        <v>0.7406371170677517</v>
      </c>
      <c r="J131" s="13" t="e">
        <f t="shared" si="17"/>
        <v>#DIV/0!</v>
      </c>
      <c r="K131" s="15">
        <f t="shared" si="18"/>
        <v>138228.09</v>
      </c>
      <c r="L131" s="13">
        <f t="shared" si="19"/>
        <v>20.557419690660321</v>
      </c>
      <c r="M131" s="15">
        <f t="shared" si="20"/>
        <v>-534171.91</v>
      </c>
      <c r="N131" s="13">
        <f t="shared" si="21"/>
        <v>20.557419690660321</v>
      </c>
      <c r="O131" s="15">
        <f t="shared" si="22"/>
        <v>-534171.91</v>
      </c>
      <c r="P131" s="13">
        <f t="shared" si="23"/>
        <v>83.622558983666067</v>
      </c>
      <c r="Q131" s="15">
        <f t="shared" si="24"/>
        <v>-27071.910000000003</v>
      </c>
    </row>
    <row r="132" spans="1:17" ht="45" hidden="1" outlineLevel="7" x14ac:dyDescent="0.2">
      <c r="A132" s="9" t="s">
        <v>175</v>
      </c>
      <c r="B132" s="16" t="s">
        <v>176</v>
      </c>
      <c r="C132" s="17">
        <v>0</v>
      </c>
      <c r="D132" s="17">
        <v>672400</v>
      </c>
      <c r="E132" s="17">
        <v>672400</v>
      </c>
      <c r="F132" s="17">
        <v>165300</v>
      </c>
      <c r="G132" s="17">
        <v>138228.09</v>
      </c>
      <c r="H132" s="13">
        <f t="shared" si="16"/>
        <v>0.1034590351366563</v>
      </c>
      <c r="I132" s="13">
        <f t="shared" si="26"/>
        <v>0.7406371170677517</v>
      </c>
      <c r="J132" s="13" t="e">
        <f t="shared" si="17"/>
        <v>#DIV/0!</v>
      </c>
      <c r="K132" s="15">
        <f t="shared" si="18"/>
        <v>138228.09</v>
      </c>
      <c r="L132" s="13">
        <f t="shared" si="19"/>
        <v>20.557419690660321</v>
      </c>
      <c r="M132" s="15">
        <f t="shared" si="20"/>
        <v>-534171.91</v>
      </c>
      <c r="N132" s="13">
        <f t="shared" si="21"/>
        <v>20.557419690660321</v>
      </c>
      <c r="O132" s="15">
        <f t="shared" si="22"/>
        <v>-534171.91</v>
      </c>
      <c r="P132" s="13">
        <f t="shared" si="23"/>
        <v>83.622558983666067</v>
      </c>
      <c r="Q132" s="15">
        <f t="shared" si="24"/>
        <v>-27071.910000000003</v>
      </c>
    </row>
    <row r="133" spans="1:17" ht="22.5" outlineLevel="3" collapsed="1" x14ac:dyDescent="0.2">
      <c r="A133" s="9" t="s">
        <v>177</v>
      </c>
      <c r="B133" s="16" t="s">
        <v>178</v>
      </c>
      <c r="C133" s="17">
        <v>7305.42</v>
      </c>
      <c r="D133" s="17">
        <v>0</v>
      </c>
      <c r="E133" s="17">
        <v>0</v>
      </c>
      <c r="F133" s="17">
        <v>0</v>
      </c>
      <c r="G133" s="17">
        <v>63488.89</v>
      </c>
      <c r="H133" s="13">
        <f t="shared" si="16"/>
        <v>4.7519279918410991E-2</v>
      </c>
      <c r="I133" s="13">
        <f t="shared" si="26"/>
        <v>0.34017852996038372</v>
      </c>
      <c r="J133" s="13">
        <f t="shared" si="17"/>
        <v>869.06557049423577</v>
      </c>
      <c r="K133" s="15">
        <f t="shared" si="18"/>
        <v>56183.47</v>
      </c>
      <c r="L133" s="13">
        <v>0</v>
      </c>
      <c r="M133" s="15">
        <f t="shared" si="20"/>
        <v>63488.89</v>
      </c>
      <c r="N133" s="13">
        <v>0</v>
      </c>
      <c r="O133" s="15">
        <f t="shared" si="22"/>
        <v>63488.89</v>
      </c>
      <c r="P133" s="13">
        <v>0</v>
      </c>
      <c r="Q133" s="15">
        <f t="shared" si="24"/>
        <v>63488.89</v>
      </c>
    </row>
    <row r="134" spans="1:17" ht="22.5" hidden="1" outlineLevel="4" x14ac:dyDescent="0.2">
      <c r="A134" s="9" t="s">
        <v>179</v>
      </c>
      <c r="B134" s="16" t="s">
        <v>180</v>
      </c>
      <c r="C134" s="17">
        <v>0</v>
      </c>
      <c r="D134" s="17">
        <v>0</v>
      </c>
      <c r="E134" s="17">
        <v>0</v>
      </c>
      <c r="F134" s="17">
        <v>0</v>
      </c>
      <c r="G134" s="17">
        <v>63488.89</v>
      </c>
      <c r="H134" s="13">
        <f t="shared" si="16"/>
        <v>4.7519279918410991E-2</v>
      </c>
      <c r="I134" s="13">
        <f t="shared" si="26"/>
        <v>0.34017852996038372</v>
      </c>
      <c r="J134" s="13" t="e">
        <f t="shared" si="17"/>
        <v>#DIV/0!</v>
      </c>
      <c r="K134" s="15">
        <f t="shared" si="18"/>
        <v>63488.89</v>
      </c>
      <c r="L134" s="13" t="e">
        <f t="shared" si="19"/>
        <v>#DIV/0!</v>
      </c>
      <c r="M134" s="15">
        <f t="shared" si="20"/>
        <v>63488.89</v>
      </c>
      <c r="N134" s="13" t="e">
        <f t="shared" si="21"/>
        <v>#DIV/0!</v>
      </c>
      <c r="O134" s="15">
        <f t="shared" si="22"/>
        <v>63488.89</v>
      </c>
      <c r="P134" s="13" t="e">
        <f t="shared" si="23"/>
        <v>#DIV/0!</v>
      </c>
      <c r="Q134" s="15">
        <f t="shared" si="24"/>
        <v>63488.89</v>
      </c>
    </row>
    <row r="135" spans="1:17" ht="22.5" hidden="1" outlineLevel="7" x14ac:dyDescent="0.2">
      <c r="A135" s="9" t="s">
        <v>179</v>
      </c>
      <c r="B135" s="16" t="s">
        <v>180</v>
      </c>
      <c r="C135" s="17">
        <v>0</v>
      </c>
      <c r="D135" s="17">
        <v>0</v>
      </c>
      <c r="E135" s="17">
        <v>0</v>
      </c>
      <c r="F135" s="17">
        <v>0</v>
      </c>
      <c r="G135" s="17">
        <v>63488.89</v>
      </c>
      <c r="H135" s="13">
        <f t="shared" si="16"/>
        <v>4.7519279918410991E-2</v>
      </c>
      <c r="I135" s="13">
        <f t="shared" si="26"/>
        <v>0.34017852996038372</v>
      </c>
      <c r="J135" s="13" t="e">
        <f t="shared" si="17"/>
        <v>#DIV/0!</v>
      </c>
      <c r="K135" s="15">
        <f t="shared" si="18"/>
        <v>63488.89</v>
      </c>
      <c r="L135" s="13" t="e">
        <f t="shared" si="19"/>
        <v>#DIV/0!</v>
      </c>
      <c r="M135" s="15">
        <f t="shared" si="20"/>
        <v>63488.89</v>
      </c>
      <c r="N135" s="13" t="e">
        <f t="shared" si="21"/>
        <v>#DIV/0!</v>
      </c>
      <c r="O135" s="15">
        <f t="shared" si="22"/>
        <v>63488.89</v>
      </c>
      <c r="P135" s="13" t="e">
        <f t="shared" si="23"/>
        <v>#DIV/0!</v>
      </c>
      <c r="Q135" s="15">
        <f t="shared" si="24"/>
        <v>63488.89</v>
      </c>
    </row>
    <row r="136" spans="1:17" ht="33.75" outlineLevel="1" x14ac:dyDescent="0.2">
      <c r="A136" s="9" t="s">
        <v>181</v>
      </c>
      <c r="B136" s="16" t="s">
        <v>182</v>
      </c>
      <c r="C136" s="17">
        <f>C137+C141+C148</f>
        <v>564204.78</v>
      </c>
      <c r="D136" s="17">
        <f t="shared" ref="D136:G136" si="32">D137+D141+D148</f>
        <v>1301800</v>
      </c>
      <c r="E136" s="17">
        <f t="shared" si="32"/>
        <v>1301800</v>
      </c>
      <c r="F136" s="17">
        <f t="shared" si="32"/>
        <v>283925</v>
      </c>
      <c r="G136" s="17">
        <f t="shared" si="32"/>
        <v>285740.37</v>
      </c>
      <c r="H136" s="13">
        <f t="shared" si="16"/>
        <v>0.21386697146572142</v>
      </c>
      <c r="I136" s="13">
        <f t="shared" si="26"/>
        <v>1.5310196637070852</v>
      </c>
      <c r="J136" s="13">
        <f t="shared" si="17"/>
        <v>50.644797798416384</v>
      </c>
      <c r="K136" s="15">
        <f t="shared" si="18"/>
        <v>-278464.41000000003</v>
      </c>
      <c r="L136" s="13">
        <f t="shared" si="19"/>
        <v>21.949636656936551</v>
      </c>
      <c r="M136" s="15">
        <f t="shared" si="20"/>
        <v>-1016059.63</v>
      </c>
      <c r="N136" s="13">
        <f t="shared" si="21"/>
        <v>21.949636656936551</v>
      </c>
      <c r="O136" s="15">
        <f t="shared" si="22"/>
        <v>-1016059.63</v>
      </c>
      <c r="P136" s="13">
        <f t="shared" si="23"/>
        <v>100.63938364004579</v>
      </c>
      <c r="Q136" s="15">
        <f t="shared" si="24"/>
        <v>1815.3699999999953</v>
      </c>
    </row>
    <row r="137" spans="1:17" ht="78.75" customHeight="1" outlineLevel="2" collapsed="1" x14ac:dyDescent="0.2">
      <c r="A137" s="9" t="s">
        <v>183</v>
      </c>
      <c r="B137" s="18" t="s">
        <v>184</v>
      </c>
      <c r="C137" s="17">
        <v>433050</v>
      </c>
      <c r="D137" s="17">
        <v>1210000</v>
      </c>
      <c r="E137" s="17">
        <v>1210000</v>
      </c>
      <c r="F137" s="17">
        <v>249500</v>
      </c>
      <c r="G137" s="17">
        <v>249500</v>
      </c>
      <c r="H137" s="13">
        <f t="shared" ref="H137:H200" si="33">G137/G$8*100</f>
        <v>0.1867422841956056</v>
      </c>
      <c r="I137" s="13">
        <f t="shared" si="26"/>
        <v>1.3368408744445797</v>
      </c>
      <c r="J137" s="13">
        <f t="shared" ref="J137:J200" si="34">G137/C137*100</f>
        <v>57.614594157718514</v>
      </c>
      <c r="K137" s="15">
        <f t="shared" ref="K137:K200" si="35">G137-C137</f>
        <v>-183550</v>
      </c>
      <c r="L137" s="13">
        <f t="shared" ref="L137:L200" si="36">G137/D137*100</f>
        <v>20.619834710743802</v>
      </c>
      <c r="M137" s="15">
        <f t="shared" ref="M137:M200" si="37">G137-D137</f>
        <v>-960500</v>
      </c>
      <c r="N137" s="13">
        <f t="shared" ref="N137:N200" si="38">G137/E137*100</f>
        <v>20.619834710743802</v>
      </c>
      <c r="O137" s="15">
        <f t="shared" ref="O137:O200" si="39">G137-E137</f>
        <v>-960500</v>
      </c>
      <c r="P137" s="13">
        <f t="shared" ref="P137:P200" si="40">G137/F137*100</f>
        <v>100</v>
      </c>
      <c r="Q137" s="15">
        <f t="shared" ref="Q137:Q200" si="41">G137-F137</f>
        <v>0</v>
      </c>
    </row>
    <row r="138" spans="1:17" ht="101.25" hidden="1" outlineLevel="3" x14ac:dyDescent="0.2">
      <c r="A138" s="9" t="s">
        <v>185</v>
      </c>
      <c r="B138" s="18" t="s">
        <v>186</v>
      </c>
      <c r="C138" s="17">
        <v>0</v>
      </c>
      <c r="D138" s="17">
        <v>1210000</v>
      </c>
      <c r="E138" s="17">
        <v>1210000</v>
      </c>
      <c r="F138" s="17">
        <v>249500</v>
      </c>
      <c r="G138" s="17">
        <v>249500</v>
      </c>
      <c r="H138" s="13">
        <f t="shared" si="33"/>
        <v>0.1867422841956056</v>
      </c>
      <c r="I138" s="13">
        <f t="shared" ref="I138:I201" si="42">H138/H$9*100</f>
        <v>1.3368408744445797</v>
      </c>
      <c r="J138" s="13" t="e">
        <f t="shared" si="34"/>
        <v>#DIV/0!</v>
      </c>
      <c r="K138" s="15">
        <f t="shared" si="35"/>
        <v>249500</v>
      </c>
      <c r="L138" s="13">
        <f t="shared" si="36"/>
        <v>20.619834710743802</v>
      </c>
      <c r="M138" s="15">
        <f t="shared" si="37"/>
        <v>-960500</v>
      </c>
      <c r="N138" s="13">
        <f t="shared" si="38"/>
        <v>20.619834710743802</v>
      </c>
      <c r="O138" s="15">
        <f t="shared" si="39"/>
        <v>-960500</v>
      </c>
      <c r="P138" s="13">
        <f t="shared" si="40"/>
        <v>100</v>
      </c>
      <c r="Q138" s="15">
        <f t="shared" si="41"/>
        <v>0</v>
      </c>
    </row>
    <row r="139" spans="1:17" ht="101.25" hidden="1" outlineLevel="4" x14ac:dyDescent="0.2">
      <c r="A139" s="9" t="s">
        <v>187</v>
      </c>
      <c r="B139" s="18" t="s">
        <v>188</v>
      </c>
      <c r="C139" s="17">
        <v>0</v>
      </c>
      <c r="D139" s="17">
        <v>1210000</v>
      </c>
      <c r="E139" s="17">
        <v>1210000</v>
      </c>
      <c r="F139" s="17">
        <v>249500</v>
      </c>
      <c r="G139" s="17">
        <v>249500</v>
      </c>
      <c r="H139" s="13">
        <f t="shared" si="33"/>
        <v>0.1867422841956056</v>
      </c>
      <c r="I139" s="13">
        <f t="shared" si="42"/>
        <v>1.3368408744445797</v>
      </c>
      <c r="J139" s="13" t="e">
        <f t="shared" si="34"/>
        <v>#DIV/0!</v>
      </c>
      <c r="K139" s="15">
        <f t="shared" si="35"/>
        <v>249500</v>
      </c>
      <c r="L139" s="13">
        <f t="shared" si="36"/>
        <v>20.619834710743802</v>
      </c>
      <c r="M139" s="15">
        <f t="shared" si="37"/>
        <v>-960500</v>
      </c>
      <c r="N139" s="13">
        <f t="shared" si="38"/>
        <v>20.619834710743802</v>
      </c>
      <c r="O139" s="15">
        <f t="shared" si="39"/>
        <v>-960500</v>
      </c>
      <c r="P139" s="13">
        <f t="shared" si="40"/>
        <v>100</v>
      </c>
      <c r="Q139" s="15">
        <f t="shared" si="41"/>
        <v>0</v>
      </c>
    </row>
    <row r="140" spans="1:17" ht="101.25" hidden="1" outlineLevel="7" x14ac:dyDescent="0.2">
      <c r="A140" s="9" t="s">
        <v>187</v>
      </c>
      <c r="B140" s="18" t="s">
        <v>188</v>
      </c>
      <c r="C140" s="17">
        <v>0</v>
      </c>
      <c r="D140" s="17">
        <v>1210000</v>
      </c>
      <c r="E140" s="17">
        <v>1210000</v>
      </c>
      <c r="F140" s="17">
        <v>249500</v>
      </c>
      <c r="G140" s="17">
        <v>249500</v>
      </c>
      <c r="H140" s="13">
        <f t="shared" si="33"/>
        <v>0.1867422841956056</v>
      </c>
      <c r="I140" s="13">
        <f t="shared" si="42"/>
        <v>1.3368408744445797</v>
      </c>
      <c r="J140" s="13" t="e">
        <f t="shared" si="34"/>
        <v>#DIV/0!</v>
      </c>
      <c r="K140" s="15">
        <f t="shared" si="35"/>
        <v>249500</v>
      </c>
      <c r="L140" s="13">
        <f t="shared" si="36"/>
        <v>20.619834710743802</v>
      </c>
      <c r="M140" s="15">
        <f t="shared" si="37"/>
        <v>-960500</v>
      </c>
      <c r="N140" s="13">
        <f t="shared" si="38"/>
        <v>20.619834710743802</v>
      </c>
      <c r="O140" s="15">
        <f t="shared" si="39"/>
        <v>-960500</v>
      </c>
      <c r="P140" s="13">
        <f t="shared" si="40"/>
        <v>100</v>
      </c>
      <c r="Q140" s="15">
        <f t="shared" si="41"/>
        <v>0</v>
      </c>
    </row>
    <row r="141" spans="1:17" ht="33.75" outlineLevel="2" collapsed="1" x14ac:dyDescent="0.2">
      <c r="A141" s="9" t="s">
        <v>189</v>
      </c>
      <c r="B141" s="16" t="s">
        <v>190</v>
      </c>
      <c r="C141" s="17">
        <v>71256.3</v>
      </c>
      <c r="D141" s="17">
        <v>28100</v>
      </c>
      <c r="E141" s="17">
        <v>28100</v>
      </c>
      <c r="F141" s="17">
        <v>18500</v>
      </c>
      <c r="G141" s="17">
        <v>36240.370000000003</v>
      </c>
      <c r="H141" s="13">
        <f t="shared" si="33"/>
        <v>2.7124687270115831E-2</v>
      </c>
      <c r="I141" s="13">
        <f t="shared" si="42"/>
        <v>0.19417878926250548</v>
      </c>
      <c r="J141" s="13">
        <f t="shared" si="34"/>
        <v>50.859180170735783</v>
      </c>
      <c r="K141" s="15">
        <f t="shared" si="35"/>
        <v>-35015.93</v>
      </c>
      <c r="L141" s="13">
        <f t="shared" si="36"/>
        <v>128.96928825622777</v>
      </c>
      <c r="M141" s="15">
        <f t="shared" si="37"/>
        <v>8140.3700000000026</v>
      </c>
      <c r="N141" s="13">
        <f t="shared" si="38"/>
        <v>128.96928825622777</v>
      </c>
      <c r="O141" s="15">
        <f t="shared" si="39"/>
        <v>8140.3700000000026</v>
      </c>
      <c r="P141" s="13">
        <f t="shared" si="40"/>
        <v>195.89389189189191</v>
      </c>
      <c r="Q141" s="15">
        <f t="shared" si="41"/>
        <v>17740.370000000003</v>
      </c>
    </row>
    <row r="142" spans="1:17" ht="33.75" hidden="1" outlineLevel="3" x14ac:dyDescent="0.2">
      <c r="A142" s="9" t="s">
        <v>191</v>
      </c>
      <c r="B142" s="16" t="s">
        <v>192</v>
      </c>
      <c r="C142" s="17">
        <v>0</v>
      </c>
      <c r="D142" s="17">
        <v>15300</v>
      </c>
      <c r="E142" s="17">
        <v>15300</v>
      </c>
      <c r="F142" s="17">
        <v>15300</v>
      </c>
      <c r="G142" s="17">
        <v>36240.370000000003</v>
      </c>
      <c r="H142" s="13">
        <f t="shared" si="33"/>
        <v>2.7124687270115831E-2</v>
      </c>
      <c r="I142" s="13">
        <f t="shared" si="42"/>
        <v>0.19417878926250548</v>
      </c>
      <c r="J142" s="13" t="e">
        <f t="shared" si="34"/>
        <v>#DIV/0!</v>
      </c>
      <c r="K142" s="15">
        <f t="shared" si="35"/>
        <v>36240.370000000003</v>
      </c>
      <c r="L142" s="13">
        <f t="shared" si="36"/>
        <v>236.8651633986928</v>
      </c>
      <c r="M142" s="15">
        <f t="shared" si="37"/>
        <v>20940.370000000003</v>
      </c>
      <c r="N142" s="13">
        <f t="shared" si="38"/>
        <v>236.8651633986928</v>
      </c>
      <c r="O142" s="15">
        <f t="shared" si="39"/>
        <v>20940.370000000003</v>
      </c>
      <c r="P142" s="13">
        <f t="shared" si="40"/>
        <v>236.8651633986928</v>
      </c>
      <c r="Q142" s="15">
        <f t="shared" si="41"/>
        <v>20940.370000000003</v>
      </c>
    </row>
    <row r="143" spans="1:17" ht="56.25" hidden="1" outlineLevel="4" x14ac:dyDescent="0.2">
      <c r="A143" s="9" t="s">
        <v>193</v>
      </c>
      <c r="B143" s="16" t="s">
        <v>194</v>
      </c>
      <c r="C143" s="17">
        <v>0</v>
      </c>
      <c r="D143" s="17">
        <v>15300</v>
      </c>
      <c r="E143" s="17">
        <v>15300</v>
      </c>
      <c r="F143" s="17">
        <v>15300</v>
      </c>
      <c r="G143" s="17">
        <v>36240.370000000003</v>
      </c>
      <c r="H143" s="13">
        <f t="shared" si="33"/>
        <v>2.7124687270115831E-2</v>
      </c>
      <c r="I143" s="13">
        <f t="shared" si="42"/>
        <v>0.19417878926250548</v>
      </c>
      <c r="J143" s="13" t="e">
        <f t="shared" si="34"/>
        <v>#DIV/0!</v>
      </c>
      <c r="K143" s="15">
        <f t="shared" si="35"/>
        <v>36240.370000000003</v>
      </c>
      <c r="L143" s="13">
        <f t="shared" si="36"/>
        <v>236.8651633986928</v>
      </c>
      <c r="M143" s="15">
        <f t="shared" si="37"/>
        <v>20940.370000000003</v>
      </c>
      <c r="N143" s="13">
        <f t="shared" si="38"/>
        <v>236.8651633986928</v>
      </c>
      <c r="O143" s="15">
        <f t="shared" si="39"/>
        <v>20940.370000000003</v>
      </c>
      <c r="P143" s="13">
        <f t="shared" si="40"/>
        <v>236.8651633986928</v>
      </c>
      <c r="Q143" s="15">
        <f t="shared" si="41"/>
        <v>20940.370000000003</v>
      </c>
    </row>
    <row r="144" spans="1:17" ht="56.25" hidden="1" outlineLevel="7" x14ac:dyDescent="0.2">
      <c r="A144" s="9" t="s">
        <v>193</v>
      </c>
      <c r="B144" s="16" t="s">
        <v>194</v>
      </c>
      <c r="C144" s="17">
        <v>0</v>
      </c>
      <c r="D144" s="17">
        <v>15300</v>
      </c>
      <c r="E144" s="17">
        <v>15300</v>
      </c>
      <c r="F144" s="17">
        <v>15300</v>
      </c>
      <c r="G144" s="17">
        <v>36240.370000000003</v>
      </c>
      <c r="H144" s="13">
        <f t="shared" si="33"/>
        <v>2.7124687270115831E-2</v>
      </c>
      <c r="I144" s="13">
        <f t="shared" si="42"/>
        <v>0.19417878926250548</v>
      </c>
      <c r="J144" s="13" t="e">
        <f t="shared" si="34"/>
        <v>#DIV/0!</v>
      </c>
      <c r="K144" s="15">
        <f t="shared" si="35"/>
        <v>36240.370000000003</v>
      </c>
      <c r="L144" s="13">
        <f t="shared" si="36"/>
        <v>236.8651633986928</v>
      </c>
      <c r="M144" s="15">
        <f t="shared" si="37"/>
        <v>20940.370000000003</v>
      </c>
      <c r="N144" s="13">
        <f t="shared" si="38"/>
        <v>236.8651633986928</v>
      </c>
      <c r="O144" s="15">
        <f t="shared" si="39"/>
        <v>20940.370000000003</v>
      </c>
      <c r="P144" s="13">
        <f t="shared" si="40"/>
        <v>236.8651633986928</v>
      </c>
      <c r="Q144" s="15">
        <f t="shared" si="41"/>
        <v>20940.370000000003</v>
      </c>
    </row>
    <row r="145" spans="1:17" ht="56.25" hidden="1" outlineLevel="3" x14ac:dyDescent="0.2">
      <c r="A145" s="9" t="s">
        <v>195</v>
      </c>
      <c r="B145" s="16" t="s">
        <v>196</v>
      </c>
      <c r="C145" s="17">
        <v>0</v>
      </c>
      <c r="D145" s="17">
        <v>12800</v>
      </c>
      <c r="E145" s="17">
        <v>12800</v>
      </c>
      <c r="F145" s="17">
        <v>3200</v>
      </c>
      <c r="G145" s="17">
        <v>0</v>
      </c>
      <c r="H145" s="13">
        <f t="shared" si="33"/>
        <v>0</v>
      </c>
      <c r="I145" s="13">
        <f t="shared" si="42"/>
        <v>0</v>
      </c>
      <c r="J145" s="13" t="e">
        <f t="shared" si="34"/>
        <v>#DIV/0!</v>
      </c>
      <c r="K145" s="15">
        <f t="shared" si="35"/>
        <v>0</v>
      </c>
      <c r="L145" s="13">
        <f t="shared" si="36"/>
        <v>0</v>
      </c>
      <c r="M145" s="15">
        <f t="shared" si="37"/>
        <v>-12800</v>
      </c>
      <c r="N145" s="13">
        <f t="shared" si="38"/>
        <v>0</v>
      </c>
      <c r="O145" s="15">
        <f t="shared" si="39"/>
        <v>-12800</v>
      </c>
      <c r="P145" s="13">
        <f t="shared" si="40"/>
        <v>0</v>
      </c>
      <c r="Q145" s="15">
        <f t="shared" si="41"/>
        <v>-3200</v>
      </c>
    </row>
    <row r="146" spans="1:17" ht="56.25" hidden="1" outlineLevel="4" x14ac:dyDescent="0.2">
      <c r="A146" s="9" t="s">
        <v>197</v>
      </c>
      <c r="B146" s="16" t="s">
        <v>198</v>
      </c>
      <c r="C146" s="17">
        <v>0</v>
      </c>
      <c r="D146" s="17">
        <v>12800</v>
      </c>
      <c r="E146" s="17">
        <v>12800</v>
      </c>
      <c r="F146" s="17">
        <v>3200</v>
      </c>
      <c r="G146" s="17">
        <v>0</v>
      </c>
      <c r="H146" s="13">
        <f t="shared" si="33"/>
        <v>0</v>
      </c>
      <c r="I146" s="13">
        <f t="shared" si="42"/>
        <v>0</v>
      </c>
      <c r="J146" s="13" t="e">
        <f t="shared" si="34"/>
        <v>#DIV/0!</v>
      </c>
      <c r="K146" s="15">
        <f t="shared" si="35"/>
        <v>0</v>
      </c>
      <c r="L146" s="13">
        <f t="shared" si="36"/>
        <v>0</v>
      </c>
      <c r="M146" s="15">
        <f t="shared" si="37"/>
        <v>-12800</v>
      </c>
      <c r="N146" s="13">
        <f t="shared" si="38"/>
        <v>0</v>
      </c>
      <c r="O146" s="15">
        <f t="shared" si="39"/>
        <v>-12800</v>
      </c>
      <c r="P146" s="13">
        <f t="shared" si="40"/>
        <v>0</v>
      </c>
      <c r="Q146" s="15">
        <f t="shared" si="41"/>
        <v>-3200</v>
      </c>
    </row>
    <row r="147" spans="1:17" ht="56.25" hidden="1" outlineLevel="7" x14ac:dyDescent="0.2">
      <c r="A147" s="9" t="s">
        <v>197</v>
      </c>
      <c r="B147" s="16" t="s">
        <v>198</v>
      </c>
      <c r="C147" s="17">
        <v>0</v>
      </c>
      <c r="D147" s="17">
        <v>12800</v>
      </c>
      <c r="E147" s="17">
        <v>12800</v>
      </c>
      <c r="F147" s="17">
        <v>3200</v>
      </c>
      <c r="G147" s="17">
        <v>0</v>
      </c>
      <c r="H147" s="13">
        <f t="shared" si="33"/>
        <v>0</v>
      </c>
      <c r="I147" s="13">
        <f t="shared" si="42"/>
        <v>0</v>
      </c>
      <c r="J147" s="13" t="e">
        <f t="shared" si="34"/>
        <v>#DIV/0!</v>
      </c>
      <c r="K147" s="15">
        <f t="shared" si="35"/>
        <v>0</v>
      </c>
      <c r="L147" s="13">
        <f t="shared" si="36"/>
        <v>0</v>
      </c>
      <c r="M147" s="15">
        <f t="shared" si="37"/>
        <v>-12800</v>
      </c>
      <c r="N147" s="13">
        <f t="shared" si="38"/>
        <v>0</v>
      </c>
      <c r="O147" s="15">
        <f t="shared" si="39"/>
        <v>-12800</v>
      </c>
      <c r="P147" s="13">
        <f t="shared" si="40"/>
        <v>0</v>
      </c>
      <c r="Q147" s="15">
        <f t="shared" si="41"/>
        <v>-3200</v>
      </c>
    </row>
    <row r="148" spans="1:17" ht="79.5" customHeight="1" outlineLevel="2" collapsed="1" x14ac:dyDescent="0.2">
      <c r="A148" s="9" t="s">
        <v>199</v>
      </c>
      <c r="B148" s="16" t="s">
        <v>200</v>
      </c>
      <c r="C148" s="17">
        <v>59898.48</v>
      </c>
      <c r="D148" s="17">
        <v>63700</v>
      </c>
      <c r="E148" s="17">
        <v>63700</v>
      </c>
      <c r="F148" s="17">
        <v>15925</v>
      </c>
      <c r="G148" s="17">
        <v>0</v>
      </c>
      <c r="H148" s="13">
        <f t="shared" si="33"/>
        <v>0</v>
      </c>
      <c r="I148" s="13">
        <f t="shared" si="42"/>
        <v>0</v>
      </c>
      <c r="J148" s="13">
        <f t="shared" si="34"/>
        <v>0</v>
      </c>
      <c r="K148" s="15">
        <f t="shared" si="35"/>
        <v>-59898.48</v>
      </c>
      <c r="L148" s="13">
        <f t="shared" si="36"/>
        <v>0</v>
      </c>
      <c r="M148" s="15">
        <f t="shared" si="37"/>
        <v>-63700</v>
      </c>
      <c r="N148" s="13">
        <f t="shared" si="38"/>
        <v>0</v>
      </c>
      <c r="O148" s="15">
        <f t="shared" si="39"/>
        <v>-63700</v>
      </c>
      <c r="P148" s="13">
        <f t="shared" si="40"/>
        <v>0</v>
      </c>
      <c r="Q148" s="15">
        <f t="shared" si="41"/>
        <v>-15925</v>
      </c>
    </row>
    <row r="149" spans="1:17" ht="78.75" hidden="1" outlineLevel="3" x14ac:dyDescent="0.2">
      <c r="A149" s="9" t="s">
        <v>201</v>
      </c>
      <c r="B149" s="16" t="s">
        <v>202</v>
      </c>
      <c r="C149" s="17">
        <v>0</v>
      </c>
      <c r="D149" s="17">
        <v>63700</v>
      </c>
      <c r="E149" s="17">
        <v>63700</v>
      </c>
      <c r="F149" s="17">
        <v>15925</v>
      </c>
      <c r="G149" s="17">
        <v>0</v>
      </c>
      <c r="H149" s="13">
        <f t="shared" si="33"/>
        <v>0</v>
      </c>
      <c r="I149" s="13">
        <f t="shared" si="42"/>
        <v>0</v>
      </c>
      <c r="J149" s="13" t="e">
        <f t="shared" si="34"/>
        <v>#DIV/0!</v>
      </c>
      <c r="K149" s="15">
        <f t="shared" si="35"/>
        <v>0</v>
      </c>
      <c r="L149" s="13">
        <f t="shared" si="36"/>
        <v>0</v>
      </c>
      <c r="M149" s="15">
        <f t="shared" si="37"/>
        <v>-63700</v>
      </c>
      <c r="N149" s="13">
        <f t="shared" si="38"/>
        <v>0</v>
      </c>
      <c r="O149" s="15">
        <f t="shared" si="39"/>
        <v>-63700</v>
      </c>
      <c r="P149" s="13">
        <f t="shared" si="40"/>
        <v>0</v>
      </c>
      <c r="Q149" s="15">
        <f t="shared" si="41"/>
        <v>-15925</v>
      </c>
    </row>
    <row r="150" spans="1:17" ht="101.25" hidden="1" outlineLevel="4" x14ac:dyDescent="0.2">
      <c r="A150" s="9" t="s">
        <v>203</v>
      </c>
      <c r="B150" s="18" t="s">
        <v>204</v>
      </c>
      <c r="C150" s="17">
        <v>0</v>
      </c>
      <c r="D150" s="17">
        <v>63700</v>
      </c>
      <c r="E150" s="17">
        <v>63700</v>
      </c>
      <c r="F150" s="17">
        <v>15925</v>
      </c>
      <c r="G150" s="17">
        <v>0</v>
      </c>
      <c r="H150" s="13">
        <f t="shared" si="33"/>
        <v>0</v>
      </c>
      <c r="I150" s="13">
        <f t="shared" si="42"/>
        <v>0</v>
      </c>
      <c r="J150" s="13" t="e">
        <f t="shared" si="34"/>
        <v>#DIV/0!</v>
      </c>
      <c r="K150" s="15">
        <f t="shared" si="35"/>
        <v>0</v>
      </c>
      <c r="L150" s="13">
        <f t="shared" si="36"/>
        <v>0</v>
      </c>
      <c r="M150" s="15">
        <f t="shared" si="37"/>
        <v>-63700</v>
      </c>
      <c r="N150" s="13">
        <f t="shared" si="38"/>
        <v>0</v>
      </c>
      <c r="O150" s="15">
        <f t="shared" si="39"/>
        <v>-63700</v>
      </c>
      <c r="P150" s="13">
        <f t="shared" si="40"/>
        <v>0</v>
      </c>
      <c r="Q150" s="15">
        <f t="shared" si="41"/>
        <v>-15925</v>
      </c>
    </row>
    <row r="151" spans="1:17" ht="101.25" hidden="1" outlineLevel="7" x14ac:dyDescent="0.2">
      <c r="A151" s="9" t="s">
        <v>203</v>
      </c>
      <c r="B151" s="18" t="s">
        <v>204</v>
      </c>
      <c r="C151" s="17">
        <v>0</v>
      </c>
      <c r="D151" s="17">
        <v>63700</v>
      </c>
      <c r="E151" s="17">
        <v>63700</v>
      </c>
      <c r="F151" s="17">
        <v>15925</v>
      </c>
      <c r="G151" s="17">
        <v>0</v>
      </c>
      <c r="H151" s="13">
        <f t="shared" si="33"/>
        <v>0</v>
      </c>
      <c r="I151" s="13">
        <f t="shared" si="42"/>
        <v>0</v>
      </c>
      <c r="J151" s="13" t="e">
        <f t="shared" si="34"/>
        <v>#DIV/0!</v>
      </c>
      <c r="K151" s="15">
        <f t="shared" si="35"/>
        <v>0</v>
      </c>
      <c r="L151" s="13">
        <f t="shared" si="36"/>
        <v>0</v>
      </c>
      <c r="M151" s="15">
        <f t="shared" si="37"/>
        <v>-63700</v>
      </c>
      <c r="N151" s="13">
        <f t="shared" si="38"/>
        <v>0</v>
      </c>
      <c r="O151" s="15">
        <f t="shared" si="39"/>
        <v>-63700</v>
      </c>
      <c r="P151" s="13">
        <f t="shared" si="40"/>
        <v>0</v>
      </c>
      <c r="Q151" s="15">
        <f t="shared" si="41"/>
        <v>-15925</v>
      </c>
    </row>
    <row r="152" spans="1:17" ht="22.5" outlineLevel="1" x14ac:dyDescent="0.2">
      <c r="A152" s="9" t="s">
        <v>205</v>
      </c>
      <c r="B152" s="16" t="s">
        <v>206</v>
      </c>
      <c r="C152" s="17">
        <f>C153+C216+C223+C222</f>
        <v>300767.13</v>
      </c>
      <c r="D152" s="17">
        <f t="shared" ref="D152:G152" si="43">D153+D216+D223+D222</f>
        <v>583300</v>
      </c>
      <c r="E152" s="17">
        <f t="shared" si="43"/>
        <v>583300</v>
      </c>
      <c r="F152" s="17">
        <f t="shared" si="43"/>
        <v>145225</v>
      </c>
      <c r="G152" s="17">
        <f t="shared" si="43"/>
        <v>375361.06</v>
      </c>
      <c r="H152" s="13">
        <f t="shared" si="33"/>
        <v>0.28094501700394292</v>
      </c>
      <c r="I152" s="13">
        <f t="shared" si="42"/>
        <v>2.0112144596506787</v>
      </c>
      <c r="J152" s="13">
        <f t="shared" si="34"/>
        <v>124.80122412312808</v>
      </c>
      <c r="K152" s="15">
        <f t="shared" si="35"/>
        <v>74593.929999999993</v>
      </c>
      <c r="L152" s="13">
        <f t="shared" si="36"/>
        <v>64.351287502142981</v>
      </c>
      <c r="M152" s="15">
        <f t="shared" si="37"/>
        <v>-207938.94</v>
      </c>
      <c r="N152" s="13">
        <f t="shared" si="38"/>
        <v>64.351287502142981</v>
      </c>
      <c r="O152" s="15">
        <f t="shared" si="39"/>
        <v>-207938.94</v>
      </c>
      <c r="P152" s="13">
        <f t="shared" si="40"/>
        <v>258.46862454811503</v>
      </c>
      <c r="Q152" s="15">
        <f t="shared" si="41"/>
        <v>230136.06</v>
      </c>
    </row>
    <row r="153" spans="1:17" ht="45" outlineLevel="2" collapsed="1" x14ac:dyDescent="0.2">
      <c r="A153" s="9" t="s">
        <v>207</v>
      </c>
      <c r="B153" s="16" t="s">
        <v>208</v>
      </c>
      <c r="C153" s="17">
        <v>100175.47</v>
      </c>
      <c r="D153" s="17">
        <v>373100</v>
      </c>
      <c r="E153" s="17">
        <v>373100</v>
      </c>
      <c r="F153" s="17">
        <v>92750</v>
      </c>
      <c r="G153" s="17">
        <v>99218.43</v>
      </c>
      <c r="H153" s="13">
        <f t="shared" si="33"/>
        <v>7.4261628266540272E-2</v>
      </c>
      <c r="I153" s="13">
        <f t="shared" si="42"/>
        <v>0.53162025139165658</v>
      </c>
      <c r="J153" s="13">
        <f t="shared" si="34"/>
        <v>99.044636376550059</v>
      </c>
      <c r="K153" s="15">
        <f t="shared" si="35"/>
        <v>-957.04000000000815</v>
      </c>
      <c r="L153" s="13">
        <f t="shared" si="36"/>
        <v>26.592985794693107</v>
      </c>
      <c r="M153" s="15">
        <f t="shared" si="37"/>
        <v>-273881.57</v>
      </c>
      <c r="N153" s="13">
        <f t="shared" si="38"/>
        <v>26.592985794693107</v>
      </c>
      <c r="O153" s="15">
        <f t="shared" si="39"/>
        <v>-273881.57</v>
      </c>
      <c r="P153" s="13">
        <f t="shared" si="40"/>
        <v>106.97404851752022</v>
      </c>
      <c r="Q153" s="15">
        <f t="shared" si="41"/>
        <v>6468.429999999993</v>
      </c>
    </row>
    <row r="154" spans="1:17" ht="67.5" hidden="1" outlineLevel="3" x14ac:dyDescent="0.2">
      <c r="A154" s="9" t="s">
        <v>209</v>
      </c>
      <c r="B154" s="16" t="s">
        <v>210</v>
      </c>
      <c r="C154" s="17">
        <v>0</v>
      </c>
      <c r="D154" s="17">
        <v>24300</v>
      </c>
      <c r="E154" s="17">
        <v>24300</v>
      </c>
      <c r="F154" s="17">
        <v>6075</v>
      </c>
      <c r="G154" s="17">
        <v>4771</v>
      </c>
      <c r="H154" s="13">
        <f t="shared" si="33"/>
        <v>3.5709316148185744E-3</v>
      </c>
      <c r="I154" s="13">
        <f t="shared" si="42"/>
        <v>2.5563398043988338E-2</v>
      </c>
      <c r="J154" s="13" t="e">
        <f t="shared" si="34"/>
        <v>#DIV/0!</v>
      </c>
      <c r="K154" s="15">
        <f t="shared" si="35"/>
        <v>4771</v>
      </c>
      <c r="L154" s="13">
        <f t="shared" si="36"/>
        <v>19.633744855967077</v>
      </c>
      <c r="M154" s="15">
        <f t="shared" si="37"/>
        <v>-19529</v>
      </c>
      <c r="N154" s="13">
        <f t="shared" si="38"/>
        <v>19.633744855967077</v>
      </c>
      <c r="O154" s="15">
        <f t="shared" si="39"/>
        <v>-19529</v>
      </c>
      <c r="P154" s="13">
        <f t="shared" si="40"/>
        <v>78.534979423868307</v>
      </c>
      <c r="Q154" s="15">
        <f t="shared" si="41"/>
        <v>-1304</v>
      </c>
    </row>
    <row r="155" spans="1:17" ht="101.25" hidden="1" outlineLevel="4" x14ac:dyDescent="0.2">
      <c r="A155" s="9" t="s">
        <v>211</v>
      </c>
      <c r="B155" s="18" t="s">
        <v>212</v>
      </c>
      <c r="C155" s="17">
        <v>0</v>
      </c>
      <c r="D155" s="17">
        <v>24300</v>
      </c>
      <c r="E155" s="17">
        <v>24300</v>
      </c>
      <c r="F155" s="17">
        <v>6075</v>
      </c>
      <c r="G155" s="17">
        <v>4771</v>
      </c>
      <c r="H155" s="13">
        <f t="shared" si="33"/>
        <v>3.5709316148185744E-3</v>
      </c>
      <c r="I155" s="13">
        <f t="shared" si="42"/>
        <v>2.5563398043988338E-2</v>
      </c>
      <c r="J155" s="13" t="e">
        <f t="shared" si="34"/>
        <v>#DIV/0!</v>
      </c>
      <c r="K155" s="15">
        <f t="shared" si="35"/>
        <v>4771</v>
      </c>
      <c r="L155" s="13">
        <f t="shared" si="36"/>
        <v>19.633744855967077</v>
      </c>
      <c r="M155" s="15">
        <f t="shared" si="37"/>
        <v>-19529</v>
      </c>
      <c r="N155" s="13">
        <f t="shared" si="38"/>
        <v>19.633744855967077</v>
      </c>
      <c r="O155" s="15">
        <f t="shared" si="39"/>
        <v>-19529</v>
      </c>
      <c r="P155" s="13">
        <f t="shared" si="40"/>
        <v>78.534979423868307</v>
      </c>
      <c r="Q155" s="15">
        <f t="shared" si="41"/>
        <v>-1304</v>
      </c>
    </row>
    <row r="156" spans="1:17" ht="157.5" hidden="1" outlineLevel="5" x14ac:dyDescent="0.2">
      <c r="A156" s="9" t="s">
        <v>213</v>
      </c>
      <c r="B156" s="18" t="s">
        <v>214</v>
      </c>
      <c r="C156" s="17">
        <v>0</v>
      </c>
      <c r="D156" s="17">
        <v>6400</v>
      </c>
      <c r="E156" s="17">
        <v>6400</v>
      </c>
      <c r="F156" s="17">
        <v>1600</v>
      </c>
      <c r="G156" s="17">
        <v>2900</v>
      </c>
      <c r="H156" s="13">
        <f t="shared" si="33"/>
        <v>2.1705515998687625E-3</v>
      </c>
      <c r="I156" s="13">
        <f t="shared" si="42"/>
        <v>1.5538431005568263E-2</v>
      </c>
      <c r="J156" s="13" t="e">
        <f t="shared" si="34"/>
        <v>#DIV/0!</v>
      </c>
      <c r="K156" s="15">
        <f t="shared" si="35"/>
        <v>2900</v>
      </c>
      <c r="L156" s="13">
        <f t="shared" si="36"/>
        <v>45.3125</v>
      </c>
      <c r="M156" s="15">
        <f t="shared" si="37"/>
        <v>-3500</v>
      </c>
      <c r="N156" s="13">
        <f t="shared" si="38"/>
        <v>45.3125</v>
      </c>
      <c r="O156" s="15">
        <f t="shared" si="39"/>
        <v>-3500</v>
      </c>
      <c r="P156" s="13">
        <f t="shared" si="40"/>
        <v>181.25</v>
      </c>
      <c r="Q156" s="15">
        <f t="shared" si="41"/>
        <v>1300</v>
      </c>
    </row>
    <row r="157" spans="1:17" ht="157.5" hidden="1" outlineLevel="7" x14ac:dyDescent="0.2">
      <c r="A157" s="9" t="s">
        <v>213</v>
      </c>
      <c r="B157" s="18" t="s">
        <v>214</v>
      </c>
      <c r="C157" s="17">
        <v>0</v>
      </c>
      <c r="D157" s="17">
        <v>6400</v>
      </c>
      <c r="E157" s="17">
        <v>6400</v>
      </c>
      <c r="F157" s="17">
        <v>1600</v>
      </c>
      <c r="G157" s="17">
        <v>2900</v>
      </c>
      <c r="H157" s="13">
        <f t="shared" si="33"/>
        <v>2.1705515998687625E-3</v>
      </c>
      <c r="I157" s="13">
        <f t="shared" si="42"/>
        <v>1.5538431005568263E-2</v>
      </c>
      <c r="J157" s="13" t="e">
        <f t="shared" si="34"/>
        <v>#DIV/0!</v>
      </c>
      <c r="K157" s="15">
        <f t="shared" si="35"/>
        <v>2900</v>
      </c>
      <c r="L157" s="13">
        <f t="shared" si="36"/>
        <v>45.3125</v>
      </c>
      <c r="M157" s="15">
        <f t="shared" si="37"/>
        <v>-3500</v>
      </c>
      <c r="N157" s="13">
        <f t="shared" si="38"/>
        <v>45.3125</v>
      </c>
      <c r="O157" s="15">
        <f t="shared" si="39"/>
        <v>-3500</v>
      </c>
      <c r="P157" s="13">
        <f t="shared" si="40"/>
        <v>181.25</v>
      </c>
      <c r="Q157" s="15">
        <f t="shared" si="41"/>
        <v>1300</v>
      </c>
    </row>
    <row r="158" spans="1:17" ht="112.5" hidden="1" outlineLevel="5" x14ac:dyDescent="0.2">
      <c r="A158" s="9" t="s">
        <v>215</v>
      </c>
      <c r="B158" s="18" t="s">
        <v>216</v>
      </c>
      <c r="C158" s="17">
        <v>0</v>
      </c>
      <c r="D158" s="17">
        <v>17900</v>
      </c>
      <c r="E158" s="17">
        <v>17900</v>
      </c>
      <c r="F158" s="17">
        <v>4475</v>
      </c>
      <c r="G158" s="17">
        <v>1871</v>
      </c>
      <c r="H158" s="13">
        <f t="shared" si="33"/>
        <v>1.4003800149498119E-3</v>
      </c>
      <c r="I158" s="13">
        <f t="shared" si="42"/>
        <v>1.0024967038420074E-2</v>
      </c>
      <c r="J158" s="13" t="e">
        <f t="shared" si="34"/>
        <v>#DIV/0!</v>
      </c>
      <c r="K158" s="15">
        <f t="shared" si="35"/>
        <v>1871</v>
      </c>
      <c r="L158" s="13">
        <f t="shared" si="36"/>
        <v>10.452513966480446</v>
      </c>
      <c r="M158" s="15">
        <f t="shared" si="37"/>
        <v>-16029</v>
      </c>
      <c r="N158" s="13">
        <f t="shared" si="38"/>
        <v>10.452513966480446</v>
      </c>
      <c r="O158" s="15">
        <f t="shared" si="39"/>
        <v>-16029</v>
      </c>
      <c r="P158" s="13">
        <f t="shared" si="40"/>
        <v>41.810055865921782</v>
      </c>
      <c r="Q158" s="15">
        <f t="shared" si="41"/>
        <v>-2604</v>
      </c>
    </row>
    <row r="159" spans="1:17" ht="112.5" hidden="1" outlineLevel="7" x14ac:dyDescent="0.2">
      <c r="A159" s="9" t="s">
        <v>215</v>
      </c>
      <c r="B159" s="18" t="s">
        <v>216</v>
      </c>
      <c r="C159" s="17">
        <v>0</v>
      </c>
      <c r="D159" s="17">
        <v>17900</v>
      </c>
      <c r="E159" s="17">
        <v>17900</v>
      </c>
      <c r="F159" s="17">
        <v>4475</v>
      </c>
      <c r="G159" s="17">
        <v>1871</v>
      </c>
      <c r="H159" s="13">
        <f t="shared" si="33"/>
        <v>1.4003800149498119E-3</v>
      </c>
      <c r="I159" s="13">
        <f t="shared" si="42"/>
        <v>1.0024967038420074E-2</v>
      </c>
      <c r="J159" s="13" t="e">
        <f t="shared" si="34"/>
        <v>#DIV/0!</v>
      </c>
      <c r="K159" s="15">
        <f t="shared" si="35"/>
        <v>1871</v>
      </c>
      <c r="L159" s="13">
        <f t="shared" si="36"/>
        <v>10.452513966480446</v>
      </c>
      <c r="M159" s="15">
        <f t="shared" si="37"/>
        <v>-16029</v>
      </c>
      <c r="N159" s="13">
        <f t="shared" si="38"/>
        <v>10.452513966480446</v>
      </c>
      <c r="O159" s="15">
        <f t="shared" si="39"/>
        <v>-16029</v>
      </c>
      <c r="P159" s="13">
        <f t="shared" si="40"/>
        <v>41.810055865921782</v>
      </c>
      <c r="Q159" s="15">
        <f t="shared" si="41"/>
        <v>-2604</v>
      </c>
    </row>
    <row r="160" spans="1:17" ht="101.25" hidden="1" outlineLevel="3" x14ac:dyDescent="0.2">
      <c r="A160" s="9" t="s">
        <v>217</v>
      </c>
      <c r="B160" s="16" t="s">
        <v>218</v>
      </c>
      <c r="C160" s="17">
        <v>0</v>
      </c>
      <c r="D160" s="17">
        <v>135600</v>
      </c>
      <c r="E160" s="17">
        <v>135600</v>
      </c>
      <c r="F160" s="17">
        <v>33900</v>
      </c>
      <c r="G160" s="17">
        <v>27910.43</v>
      </c>
      <c r="H160" s="13">
        <f t="shared" si="33"/>
        <v>2.0890009823974175E-2</v>
      </c>
      <c r="I160" s="13">
        <f t="shared" si="42"/>
        <v>0.14954630720370435</v>
      </c>
      <c r="J160" s="13" t="e">
        <f t="shared" si="34"/>
        <v>#DIV/0!</v>
      </c>
      <c r="K160" s="15">
        <f t="shared" si="35"/>
        <v>27910.43</v>
      </c>
      <c r="L160" s="13">
        <f t="shared" si="36"/>
        <v>20.582912979351033</v>
      </c>
      <c r="M160" s="15">
        <f t="shared" si="37"/>
        <v>-107689.57</v>
      </c>
      <c r="N160" s="13">
        <f t="shared" si="38"/>
        <v>20.582912979351033</v>
      </c>
      <c r="O160" s="15">
        <f t="shared" si="39"/>
        <v>-107689.57</v>
      </c>
      <c r="P160" s="13">
        <f t="shared" si="40"/>
        <v>82.33165191740413</v>
      </c>
      <c r="Q160" s="15">
        <f t="shared" si="41"/>
        <v>-5989.57</v>
      </c>
    </row>
    <row r="161" spans="1:17" ht="123.75" hidden="1" outlineLevel="4" x14ac:dyDescent="0.2">
      <c r="A161" s="9" t="s">
        <v>219</v>
      </c>
      <c r="B161" s="18" t="s">
        <v>220</v>
      </c>
      <c r="C161" s="17">
        <v>0</v>
      </c>
      <c r="D161" s="17">
        <v>135600</v>
      </c>
      <c r="E161" s="17">
        <v>135600</v>
      </c>
      <c r="F161" s="17">
        <v>33900</v>
      </c>
      <c r="G161" s="17">
        <v>27910.43</v>
      </c>
      <c r="H161" s="13">
        <f t="shared" si="33"/>
        <v>2.0890009823974175E-2</v>
      </c>
      <c r="I161" s="13">
        <f t="shared" si="42"/>
        <v>0.14954630720370435</v>
      </c>
      <c r="J161" s="13" t="e">
        <f t="shared" si="34"/>
        <v>#DIV/0!</v>
      </c>
      <c r="K161" s="15">
        <f t="shared" si="35"/>
        <v>27910.43</v>
      </c>
      <c r="L161" s="13">
        <f t="shared" si="36"/>
        <v>20.582912979351033</v>
      </c>
      <c r="M161" s="15">
        <f t="shared" si="37"/>
        <v>-107689.57</v>
      </c>
      <c r="N161" s="13">
        <f t="shared" si="38"/>
        <v>20.582912979351033</v>
      </c>
      <c r="O161" s="15">
        <f t="shared" si="39"/>
        <v>-107689.57</v>
      </c>
      <c r="P161" s="13">
        <f t="shared" si="40"/>
        <v>82.33165191740413</v>
      </c>
      <c r="Q161" s="15">
        <f t="shared" si="41"/>
        <v>-5989.57</v>
      </c>
    </row>
    <row r="162" spans="1:17" ht="180" hidden="1" outlineLevel="5" x14ac:dyDescent="0.2">
      <c r="A162" s="9" t="s">
        <v>221</v>
      </c>
      <c r="B162" s="18" t="s">
        <v>222</v>
      </c>
      <c r="C162" s="17">
        <v>0</v>
      </c>
      <c r="D162" s="17">
        <v>10300</v>
      </c>
      <c r="E162" s="17">
        <v>10300</v>
      </c>
      <c r="F162" s="17">
        <v>2575</v>
      </c>
      <c r="G162" s="17">
        <v>0</v>
      </c>
      <c r="H162" s="13">
        <f t="shared" si="33"/>
        <v>0</v>
      </c>
      <c r="I162" s="13">
        <f t="shared" si="42"/>
        <v>0</v>
      </c>
      <c r="J162" s="13" t="e">
        <f t="shared" si="34"/>
        <v>#DIV/0!</v>
      </c>
      <c r="K162" s="15">
        <f t="shared" si="35"/>
        <v>0</v>
      </c>
      <c r="L162" s="13">
        <f t="shared" si="36"/>
        <v>0</v>
      </c>
      <c r="M162" s="15">
        <f t="shared" si="37"/>
        <v>-10300</v>
      </c>
      <c r="N162" s="13">
        <f t="shared" si="38"/>
        <v>0</v>
      </c>
      <c r="O162" s="15">
        <f t="shared" si="39"/>
        <v>-10300</v>
      </c>
      <c r="P162" s="13">
        <f t="shared" si="40"/>
        <v>0</v>
      </c>
      <c r="Q162" s="15">
        <f t="shared" si="41"/>
        <v>-2575</v>
      </c>
    </row>
    <row r="163" spans="1:17" ht="180" hidden="1" outlineLevel="7" x14ac:dyDescent="0.2">
      <c r="A163" s="9" t="s">
        <v>221</v>
      </c>
      <c r="B163" s="18" t="s">
        <v>222</v>
      </c>
      <c r="C163" s="17">
        <v>0</v>
      </c>
      <c r="D163" s="17">
        <v>10300</v>
      </c>
      <c r="E163" s="17">
        <v>10300</v>
      </c>
      <c r="F163" s="17">
        <v>2575</v>
      </c>
      <c r="G163" s="17">
        <v>0</v>
      </c>
      <c r="H163" s="13">
        <f t="shared" si="33"/>
        <v>0</v>
      </c>
      <c r="I163" s="13">
        <f t="shared" si="42"/>
        <v>0</v>
      </c>
      <c r="J163" s="13" t="e">
        <f t="shared" si="34"/>
        <v>#DIV/0!</v>
      </c>
      <c r="K163" s="15">
        <f t="shared" si="35"/>
        <v>0</v>
      </c>
      <c r="L163" s="13">
        <f t="shared" si="36"/>
        <v>0</v>
      </c>
      <c r="M163" s="15">
        <f t="shared" si="37"/>
        <v>-10300</v>
      </c>
      <c r="N163" s="13">
        <f t="shared" si="38"/>
        <v>0</v>
      </c>
      <c r="O163" s="15">
        <f t="shared" si="39"/>
        <v>-10300</v>
      </c>
      <c r="P163" s="13">
        <f t="shared" si="40"/>
        <v>0</v>
      </c>
      <c r="Q163" s="15">
        <f t="shared" si="41"/>
        <v>-2575</v>
      </c>
    </row>
    <row r="164" spans="1:17" ht="225" hidden="1" outlineLevel="5" x14ac:dyDescent="0.2">
      <c r="A164" s="9" t="s">
        <v>223</v>
      </c>
      <c r="B164" s="18" t="s">
        <v>224</v>
      </c>
      <c r="C164" s="17">
        <v>0</v>
      </c>
      <c r="D164" s="17">
        <v>3500</v>
      </c>
      <c r="E164" s="17">
        <v>3500</v>
      </c>
      <c r="F164" s="17">
        <v>875</v>
      </c>
      <c r="G164" s="17">
        <v>2500</v>
      </c>
      <c r="H164" s="13">
        <f t="shared" si="33"/>
        <v>1.8711651723006574E-3</v>
      </c>
      <c r="I164" s="13">
        <f t="shared" si="42"/>
        <v>1.3395199142731261E-2</v>
      </c>
      <c r="J164" s="13" t="e">
        <f t="shared" si="34"/>
        <v>#DIV/0!</v>
      </c>
      <c r="K164" s="15">
        <f t="shared" si="35"/>
        <v>2500</v>
      </c>
      <c r="L164" s="13">
        <f t="shared" si="36"/>
        <v>71.428571428571431</v>
      </c>
      <c r="M164" s="15">
        <f t="shared" si="37"/>
        <v>-1000</v>
      </c>
      <c r="N164" s="13">
        <f t="shared" si="38"/>
        <v>71.428571428571431</v>
      </c>
      <c r="O164" s="15">
        <f t="shared" si="39"/>
        <v>-1000</v>
      </c>
      <c r="P164" s="13">
        <f t="shared" si="40"/>
        <v>285.71428571428572</v>
      </c>
      <c r="Q164" s="15">
        <f t="shared" si="41"/>
        <v>1625</v>
      </c>
    </row>
    <row r="165" spans="1:17" ht="225" hidden="1" outlineLevel="7" x14ac:dyDescent="0.2">
      <c r="A165" s="9" t="s">
        <v>223</v>
      </c>
      <c r="B165" s="18" t="s">
        <v>224</v>
      </c>
      <c r="C165" s="17">
        <v>0</v>
      </c>
      <c r="D165" s="17">
        <v>3500</v>
      </c>
      <c r="E165" s="17">
        <v>3500</v>
      </c>
      <c r="F165" s="17">
        <v>875</v>
      </c>
      <c r="G165" s="17">
        <v>2500</v>
      </c>
      <c r="H165" s="13">
        <f t="shared" si="33"/>
        <v>1.8711651723006574E-3</v>
      </c>
      <c r="I165" s="13">
        <f t="shared" si="42"/>
        <v>1.3395199142731261E-2</v>
      </c>
      <c r="J165" s="13" t="e">
        <f t="shared" si="34"/>
        <v>#DIV/0!</v>
      </c>
      <c r="K165" s="15">
        <f t="shared" si="35"/>
        <v>2500</v>
      </c>
      <c r="L165" s="13">
        <f t="shared" si="36"/>
        <v>71.428571428571431</v>
      </c>
      <c r="M165" s="15">
        <f t="shared" si="37"/>
        <v>-1000</v>
      </c>
      <c r="N165" s="13">
        <f t="shared" si="38"/>
        <v>71.428571428571431</v>
      </c>
      <c r="O165" s="15">
        <f t="shared" si="39"/>
        <v>-1000</v>
      </c>
      <c r="P165" s="13">
        <f t="shared" si="40"/>
        <v>285.71428571428572</v>
      </c>
      <c r="Q165" s="15">
        <f t="shared" si="41"/>
        <v>1625</v>
      </c>
    </row>
    <row r="166" spans="1:17" ht="135" hidden="1" outlineLevel="5" x14ac:dyDescent="0.2">
      <c r="A166" s="9" t="s">
        <v>225</v>
      </c>
      <c r="B166" s="18" t="s">
        <v>226</v>
      </c>
      <c r="C166" s="17">
        <v>0</v>
      </c>
      <c r="D166" s="17">
        <v>120600</v>
      </c>
      <c r="E166" s="17">
        <v>120600</v>
      </c>
      <c r="F166" s="17">
        <v>30150</v>
      </c>
      <c r="G166" s="17">
        <v>22660.43</v>
      </c>
      <c r="H166" s="13">
        <f t="shared" si="33"/>
        <v>1.6960562962142794E-2</v>
      </c>
      <c r="I166" s="13">
        <f t="shared" si="42"/>
        <v>0.1214163890039687</v>
      </c>
      <c r="J166" s="13" t="e">
        <f t="shared" si="34"/>
        <v>#DIV/0!</v>
      </c>
      <c r="K166" s="15">
        <f t="shared" si="35"/>
        <v>22660.43</v>
      </c>
      <c r="L166" s="13">
        <f t="shared" si="36"/>
        <v>18.789742951907133</v>
      </c>
      <c r="M166" s="15">
        <f t="shared" si="37"/>
        <v>-97939.57</v>
      </c>
      <c r="N166" s="13">
        <f t="shared" si="38"/>
        <v>18.789742951907133</v>
      </c>
      <c r="O166" s="15">
        <f t="shared" si="39"/>
        <v>-97939.57</v>
      </c>
      <c r="P166" s="13">
        <f t="shared" si="40"/>
        <v>75.158971807628532</v>
      </c>
      <c r="Q166" s="15">
        <f t="shared" si="41"/>
        <v>-7489.57</v>
      </c>
    </row>
    <row r="167" spans="1:17" ht="135" hidden="1" outlineLevel="7" x14ac:dyDescent="0.2">
      <c r="A167" s="9" t="s">
        <v>225</v>
      </c>
      <c r="B167" s="18" t="s">
        <v>226</v>
      </c>
      <c r="C167" s="17">
        <v>0</v>
      </c>
      <c r="D167" s="17">
        <v>120600</v>
      </c>
      <c r="E167" s="17">
        <v>120600</v>
      </c>
      <c r="F167" s="17">
        <v>30150</v>
      </c>
      <c r="G167" s="17">
        <v>22660.43</v>
      </c>
      <c r="H167" s="13">
        <f t="shared" si="33"/>
        <v>1.6960562962142794E-2</v>
      </c>
      <c r="I167" s="13">
        <f t="shared" si="42"/>
        <v>0.1214163890039687</v>
      </c>
      <c r="J167" s="13" t="e">
        <f t="shared" si="34"/>
        <v>#DIV/0!</v>
      </c>
      <c r="K167" s="15">
        <f t="shared" si="35"/>
        <v>22660.43</v>
      </c>
      <c r="L167" s="13">
        <f t="shared" si="36"/>
        <v>18.789742951907133</v>
      </c>
      <c r="M167" s="15">
        <f t="shared" si="37"/>
        <v>-97939.57</v>
      </c>
      <c r="N167" s="13">
        <f t="shared" si="38"/>
        <v>18.789742951907133</v>
      </c>
      <c r="O167" s="15">
        <f t="shared" si="39"/>
        <v>-97939.57</v>
      </c>
      <c r="P167" s="13">
        <f t="shared" si="40"/>
        <v>75.158971807628532</v>
      </c>
      <c r="Q167" s="15">
        <f t="shared" si="41"/>
        <v>-7489.57</v>
      </c>
    </row>
    <row r="168" spans="1:17" ht="135" hidden="1" outlineLevel="5" x14ac:dyDescent="0.2">
      <c r="A168" s="9" t="s">
        <v>227</v>
      </c>
      <c r="B168" s="18" t="s">
        <v>228</v>
      </c>
      <c r="C168" s="17">
        <v>0</v>
      </c>
      <c r="D168" s="17">
        <v>1200</v>
      </c>
      <c r="E168" s="17">
        <v>1200</v>
      </c>
      <c r="F168" s="17">
        <v>300</v>
      </c>
      <c r="G168" s="17">
        <v>2750</v>
      </c>
      <c r="H168" s="13">
        <f t="shared" si="33"/>
        <v>2.0582816895307232E-3</v>
      </c>
      <c r="I168" s="13">
        <f t="shared" si="42"/>
        <v>1.4734719057004389E-2</v>
      </c>
      <c r="J168" s="13" t="e">
        <f t="shared" si="34"/>
        <v>#DIV/0!</v>
      </c>
      <c r="K168" s="15">
        <f t="shared" si="35"/>
        <v>2750</v>
      </c>
      <c r="L168" s="13">
        <f t="shared" si="36"/>
        <v>229.16666666666666</v>
      </c>
      <c r="M168" s="15">
        <f t="shared" si="37"/>
        <v>1550</v>
      </c>
      <c r="N168" s="13">
        <f t="shared" si="38"/>
        <v>229.16666666666666</v>
      </c>
      <c r="O168" s="15">
        <f t="shared" si="39"/>
        <v>1550</v>
      </c>
      <c r="P168" s="13">
        <f t="shared" si="40"/>
        <v>916.66666666666663</v>
      </c>
      <c r="Q168" s="15">
        <f t="shared" si="41"/>
        <v>2450</v>
      </c>
    </row>
    <row r="169" spans="1:17" ht="135" hidden="1" outlineLevel="7" x14ac:dyDescent="0.2">
      <c r="A169" s="9" t="s">
        <v>227</v>
      </c>
      <c r="B169" s="18" t="s">
        <v>228</v>
      </c>
      <c r="C169" s="17">
        <v>0</v>
      </c>
      <c r="D169" s="17">
        <v>1200</v>
      </c>
      <c r="E169" s="17">
        <v>1200</v>
      </c>
      <c r="F169" s="17">
        <v>300</v>
      </c>
      <c r="G169" s="17">
        <v>2750</v>
      </c>
      <c r="H169" s="13">
        <f t="shared" si="33"/>
        <v>2.0582816895307232E-3</v>
      </c>
      <c r="I169" s="13">
        <f t="shared" si="42"/>
        <v>1.4734719057004389E-2</v>
      </c>
      <c r="J169" s="13" t="e">
        <f t="shared" si="34"/>
        <v>#DIV/0!</v>
      </c>
      <c r="K169" s="15">
        <f t="shared" si="35"/>
        <v>2750</v>
      </c>
      <c r="L169" s="13">
        <f t="shared" si="36"/>
        <v>229.16666666666666</v>
      </c>
      <c r="M169" s="15">
        <f t="shared" si="37"/>
        <v>1550</v>
      </c>
      <c r="N169" s="13">
        <f t="shared" si="38"/>
        <v>229.16666666666666</v>
      </c>
      <c r="O169" s="15">
        <f t="shared" si="39"/>
        <v>1550</v>
      </c>
      <c r="P169" s="13">
        <f t="shared" si="40"/>
        <v>916.66666666666663</v>
      </c>
      <c r="Q169" s="15">
        <f t="shared" si="41"/>
        <v>2450</v>
      </c>
    </row>
    <row r="170" spans="1:17" ht="67.5" hidden="1" outlineLevel="3" x14ac:dyDescent="0.2">
      <c r="A170" s="9" t="s">
        <v>229</v>
      </c>
      <c r="B170" s="16" t="s">
        <v>230</v>
      </c>
      <c r="C170" s="17">
        <v>0</v>
      </c>
      <c r="D170" s="17">
        <v>53000</v>
      </c>
      <c r="E170" s="17">
        <v>53000</v>
      </c>
      <c r="F170" s="17">
        <v>13025</v>
      </c>
      <c r="G170" s="17">
        <v>14500</v>
      </c>
      <c r="H170" s="13">
        <f t="shared" si="33"/>
        <v>1.0852757999343812E-2</v>
      </c>
      <c r="I170" s="13">
        <f t="shared" si="42"/>
        <v>7.7692155027841311E-2</v>
      </c>
      <c r="J170" s="13" t="e">
        <f t="shared" si="34"/>
        <v>#DIV/0!</v>
      </c>
      <c r="K170" s="15">
        <f t="shared" si="35"/>
        <v>14500</v>
      </c>
      <c r="L170" s="13">
        <f t="shared" si="36"/>
        <v>27.358490566037734</v>
      </c>
      <c r="M170" s="15">
        <f t="shared" si="37"/>
        <v>-38500</v>
      </c>
      <c r="N170" s="13">
        <f t="shared" si="38"/>
        <v>27.358490566037734</v>
      </c>
      <c r="O170" s="15">
        <f t="shared" si="39"/>
        <v>-38500</v>
      </c>
      <c r="P170" s="13">
        <f t="shared" si="40"/>
        <v>111.32437619961613</v>
      </c>
      <c r="Q170" s="15">
        <f t="shared" si="41"/>
        <v>1475</v>
      </c>
    </row>
    <row r="171" spans="1:17" ht="101.25" hidden="1" outlineLevel="4" x14ac:dyDescent="0.2">
      <c r="A171" s="9" t="s">
        <v>231</v>
      </c>
      <c r="B171" s="18" t="s">
        <v>232</v>
      </c>
      <c r="C171" s="17">
        <v>0</v>
      </c>
      <c r="D171" s="17">
        <v>48400</v>
      </c>
      <c r="E171" s="17">
        <v>48400</v>
      </c>
      <c r="F171" s="17">
        <v>11875</v>
      </c>
      <c r="G171" s="17">
        <v>14500</v>
      </c>
      <c r="H171" s="13">
        <f t="shared" si="33"/>
        <v>1.0852757999343812E-2</v>
      </c>
      <c r="I171" s="13">
        <f t="shared" si="42"/>
        <v>7.7692155027841311E-2</v>
      </c>
      <c r="J171" s="13" t="e">
        <f t="shared" si="34"/>
        <v>#DIV/0!</v>
      </c>
      <c r="K171" s="15">
        <f t="shared" si="35"/>
        <v>14500</v>
      </c>
      <c r="L171" s="13">
        <f t="shared" si="36"/>
        <v>29.958677685950413</v>
      </c>
      <c r="M171" s="15">
        <f t="shared" si="37"/>
        <v>-33900</v>
      </c>
      <c r="N171" s="13">
        <f t="shared" si="38"/>
        <v>29.958677685950413</v>
      </c>
      <c r="O171" s="15">
        <f t="shared" si="39"/>
        <v>-33900</v>
      </c>
      <c r="P171" s="13">
        <f t="shared" si="40"/>
        <v>122.10526315789474</v>
      </c>
      <c r="Q171" s="15">
        <f t="shared" si="41"/>
        <v>2625</v>
      </c>
    </row>
    <row r="172" spans="1:17" ht="101.25" hidden="1" outlineLevel="5" x14ac:dyDescent="0.2">
      <c r="A172" s="9" t="s">
        <v>233</v>
      </c>
      <c r="B172" s="18" t="s">
        <v>232</v>
      </c>
      <c r="C172" s="17">
        <v>0</v>
      </c>
      <c r="D172" s="17">
        <v>800</v>
      </c>
      <c r="E172" s="17">
        <v>800</v>
      </c>
      <c r="F172" s="17">
        <v>0</v>
      </c>
      <c r="G172" s="17">
        <v>0</v>
      </c>
      <c r="H172" s="13">
        <f t="shared" si="33"/>
        <v>0</v>
      </c>
      <c r="I172" s="13">
        <f t="shared" si="42"/>
        <v>0</v>
      </c>
      <c r="J172" s="13" t="e">
        <f t="shared" si="34"/>
        <v>#DIV/0!</v>
      </c>
      <c r="K172" s="15">
        <f t="shared" si="35"/>
        <v>0</v>
      </c>
      <c r="L172" s="13">
        <f t="shared" si="36"/>
        <v>0</v>
      </c>
      <c r="M172" s="15">
        <f t="shared" si="37"/>
        <v>-800</v>
      </c>
      <c r="N172" s="13">
        <f t="shared" si="38"/>
        <v>0</v>
      </c>
      <c r="O172" s="15">
        <f t="shared" si="39"/>
        <v>-800</v>
      </c>
      <c r="P172" s="13" t="e">
        <f t="shared" si="40"/>
        <v>#DIV/0!</v>
      </c>
      <c r="Q172" s="15">
        <f t="shared" si="41"/>
        <v>0</v>
      </c>
    </row>
    <row r="173" spans="1:17" ht="101.25" hidden="1" outlineLevel="7" x14ac:dyDescent="0.2">
      <c r="A173" s="9" t="s">
        <v>233</v>
      </c>
      <c r="B173" s="18" t="s">
        <v>232</v>
      </c>
      <c r="C173" s="17">
        <v>0</v>
      </c>
      <c r="D173" s="17">
        <v>800</v>
      </c>
      <c r="E173" s="17">
        <v>800</v>
      </c>
      <c r="F173" s="17">
        <v>0</v>
      </c>
      <c r="G173" s="17">
        <v>0</v>
      </c>
      <c r="H173" s="13">
        <f t="shared" si="33"/>
        <v>0</v>
      </c>
      <c r="I173" s="13">
        <f t="shared" si="42"/>
        <v>0</v>
      </c>
      <c r="J173" s="13" t="e">
        <f t="shared" si="34"/>
        <v>#DIV/0!</v>
      </c>
      <c r="K173" s="15">
        <f t="shared" si="35"/>
        <v>0</v>
      </c>
      <c r="L173" s="13">
        <f t="shared" si="36"/>
        <v>0</v>
      </c>
      <c r="M173" s="15">
        <f t="shared" si="37"/>
        <v>-800</v>
      </c>
      <c r="N173" s="13">
        <f t="shared" si="38"/>
        <v>0</v>
      </c>
      <c r="O173" s="15">
        <f t="shared" si="39"/>
        <v>-800</v>
      </c>
      <c r="P173" s="13" t="e">
        <f t="shared" si="40"/>
        <v>#DIV/0!</v>
      </c>
      <c r="Q173" s="15">
        <f t="shared" si="41"/>
        <v>0</v>
      </c>
    </row>
    <row r="174" spans="1:17" ht="101.25" hidden="1" outlineLevel="5" x14ac:dyDescent="0.2">
      <c r="A174" s="9" t="s">
        <v>234</v>
      </c>
      <c r="B174" s="18" t="s">
        <v>232</v>
      </c>
      <c r="C174" s="17">
        <v>0</v>
      </c>
      <c r="D174" s="17">
        <v>41700</v>
      </c>
      <c r="E174" s="17">
        <v>41700</v>
      </c>
      <c r="F174" s="17">
        <v>10425</v>
      </c>
      <c r="G174" s="17">
        <v>14500</v>
      </c>
      <c r="H174" s="13">
        <f t="shared" si="33"/>
        <v>1.0852757999343812E-2</v>
      </c>
      <c r="I174" s="13">
        <f t="shared" si="42"/>
        <v>7.7692155027841311E-2</v>
      </c>
      <c r="J174" s="13" t="e">
        <f t="shared" si="34"/>
        <v>#DIV/0!</v>
      </c>
      <c r="K174" s="15">
        <f t="shared" si="35"/>
        <v>14500</v>
      </c>
      <c r="L174" s="13">
        <f t="shared" si="36"/>
        <v>34.772182254196643</v>
      </c>
      <c r="M174" s="15">
        <f t="shared" si="37"/>
        <v>-27200</v>
      </c>
      <c r="N174" s="13">
        <f t="shared" si="38"/>
        <v>34.772182254196643</v>
      </c>
      <c r="O174" s="15">
        <f t="shared" si="39"/>
        <v>-27200</v>
      </c>
      <c r="P174" s="13">
        <f t="shared" si="40"/>
        <v>139.08872901678657</v>
      </c>
      <c r="Q174" s="15">
        <f t="shared" si="41"/>
        <v>4075</v>
      </c>
    </row>
    <row r="175" spans="1:17" ht="101.25" hidden="1" outlineLevel="7" x14ac:dyDescent="0.2">
      <c r="A175" s="9" t="s">
        <v>234</v>
      </c>
      <c r="B175" s="18" t="s">
        <v>232</v>
      </c>
      <c r="C175" s="17">
        <v>0</v>
      </c>
      <c r="D175" s="17">
        <v>41700</v>
      </c>
      <c r="E175" s="17">
        <v>41700</v>
      </c>
      <c r="F175" s="17">
        <v>10425</v>
      </c>
      <c r="G175" s="17">
        <v>14500</v>
      </c>
      <c r="H175" s="13">
        <f t="shared" si="33"/>
        <v>1.0852757999343812E-2</v>
      </c>
      <c r="I175" s="13">
        <f t="shared" si="42"/>
        <v>7.7692155027841311E-2</v>
      </c>
      <c r="J175" s="13" t="e">
        <f t="shared" si="34"/>
        <v>#DIV/0!</v>
      </c>
      <c r="K175" s="15">
        <f t="shared" si="35"/>
        <v>14500</v>
      </c>
      <c r="L175" s="13">
        <f t="shared" si="36"/>
        <v>34.772182254196643</v>
      </c>
      <c r="M175" s="15">
        <f t="shared" si="37"/>
        <v>-27200</v>
      </c>
      <c r="N175" s="13">
        <f t="shared" si="38"/>
        <v>34.772182254196643</v>
      </c>
      <c r="O175" s="15">
        <f t="shared" si="39"/>
        <v>-27200</v>
      </c>
      <c r="P175" s="13">
        <f t="shared" si="40"/>
        <v>139.08872901678657</v>
      </c>
      <c r="Q175" s="15">
        <f t="shared" si="41"/>
        <v>4075</v>
      </c>
    </row>
    <row r="176" spans="1:17" ht="101.25" hidden="1" outlineLevel="5" x14ac:dyDescent="0.2">
      <c r="A176" s="9" t="s">
        <v>235</v>
      </c>
      <c r="B176" s="18" t="s">
        <v>232</v>
      </c>
      <c r="C176" s="17">
        <v>0</v>
      </c>
      <c r="D176" s="17">
        <v>5900</v>
      </c>
      <c r="E176" s="17">
        <v>5900</v>
      </c>
      <c r="F176" s="17">
        <v>1450</v>
      </c>
      <c r="G176" s="17">
        <v>0</v>
      </c>
      <c r="H176" s="13">
        <f t="shared" si="33"/>
        <v>0</v>
      </c>
      <c r="I176" s="13">
        <f t="shared" si="42"/>
        <v>0</v>
      </c>
      <c r="J176" s="13" t="e">
        <f t="shared" si="34"/>
        <v>#DIV/0!</v>
      </c>
      <c r="K176" s="15">
        <f t="shared" si="35"/>
        <v>0</v>
      </c>
      <c r="L176" s="13">
        <f t="shared" si="36"/>
        <v>0</v>
      </c>
      <c r="M176" s="15">
        <f t="shared" si="37"/>
        <v>-5900</v>
      </c>
      <c r="N176" s="13">
        <f t="shared" si="38"/>
        <v>0</v>
      </c>
      <c r="O176" s="15">
        <f t="shared" si="39"/>
        <v>-5900</v>
      </c>
      <c r="P176" s="13">
        <f t="shared" si="40"/>
        <v>0</v>
      </c>
      <c r="Q176" s="15">
        <f t="shared" si="41"/>
        <v>-1450</v>
      </c>
    </row>
    <row r="177" spans="1:17" ht="101.25" hidden="1" outlineLevel="7" x14ac:dyDescent="0.2">
      <c r="A177" s="9" t="s">
        <v>235</v>
      </c>
      <c r="B177" s="18" t="s">
        <v>232</v>
      </c>
      <c r="C177" s="17">
        <v>0</v>
      </c>
      <c r="D177" s="17">
        <v>5900</v>
      </c>
      <c r="E177" s="17">
        <v>5900</v>
      </c>
      <c r="F177" s="17">
        <v>1450</v>
      </c>
      <c r="G177" s="17">
        <v>0</v>
      </c>
      <c r="H177" s="13">
        <f t="shared" si="33"/>
        <v>0</v>
      </c>
      <c r="I177" s="13">
        <f t="shared" si="42"/>
        <v>0</v>
      </c>
      <c r="J177" s="13" t="e">
        <f t="shared" si="34"/>
        <v>#DIV/0!</v>
      </c>
      <c r="K177" s="15">
        <f t="shared" si="35"/>
        <v>0</v>
      </c>
      <c r="L177" s="13">
        <f t="shared" si="36"/>
        <v>0</v>
      </c>
      <c r="M177" s="15">
        <f t="shared" si="37"/>
        <v>-5900</v>
      </c>
      <c r="N177" s="13">
        <f t="shared" si="38"/>
        <v>0</v>
      </c>
      <c r="O177" s="15">
        <f t="shared" si="39"/>
        <v>-5900</v>
      </c>
      <c r="P177" s="13">
        <f t="shared" si="40"/>
        <v>0</v>
      </c>
      <c r="Q177" s="15">
        <f t="shared" si="41"/>
        <v>-1450</v>
      </c>
    </row>
    <row r="178" spans="1:17" ht="90" hidden="1" outlineLevel="4" x14ac:dyDescent="0.2">
      <c r="A178" s="9" t="s">
        <v>236</v>
      </c>
      <c r="B178" s="16" t="s">
        <v>237</v>
      </c>
      <c r="C178" s="17">
        <v>0</v>
      </c>
      <c r="D178" s="17">
        <v>4600</v>
      </c>
      <c r="E178" s="17">
        <v>4600</v>
      </c>
      <c r="F178" s="17">
        <v>1150</v>
      </c>
      <c r="G178" s="17">
        <v>0</v>
      </c>
      <c r="H178" s="13">
        <f t="shared" si="33"/>
        <v>0</v>
      </c>
      <c r="I178" s="13">
        <f t="shared" si="42"/>
        <v>0</v>
      </c>
      <c r="J178" s="13" t="e">
        <f t="shared" si="34"/>
        <v>#DIV/0!</v>
      </c>
      <c r="K178" s="15">
        <f t="shared" si="35"/>
        <v>0</v>
      </c>
      <c r="L178" s="13">
        <f t="shared" si="36"/>
        <v>0</v>
      </c>
      <c r="M178" s="15">
        <f t="shared" si="37"/>
        <v>-4600</v>
      </c>
      <c r="N178" s="13">
        <f t="shared" si="38"/>
        <v>0</v>
      </c>
      <c r="O178" s="15">
        <f t="shared" si="39"/>
        <v>-4600</v>
      </c>
      <c r="P178" s="13">
        <f t="shared" si="40"/>
        <v>0</v>
      </c>
      <c r="Q178" s="15">
        <f t="shared" si="41"/>
        <v>-1150</v>
      </c>
    </row>
    <row r="179" spans="1:17" ht="90" hidden="1" outlineLevel="7" x14ac:dyDescent="0.2">
      <c r="A179" s="9" t="s">
        <v>236</v>
      </c>
      <c r="B179" s="16" t="s">
        <v>237</v>
      </c>
      <c r="C179" s="17">
        <v>0</v>
      </c>
      <c r="D179" s="17">
        <v>4600</v>
      </c>
      <c r="E179" s="17">
        <v>4600</v>
      </c>
      <c r="F179" s="17">
        <v>1150</v>
      </c>
      <c r="G179" s="17">
        <v>0</v>
      </c>
      <c r="H179" s="13">
        <f t="shared" si="33"/>
        <v>0</v>
      </c>
      <c r="I179" s="13">
        <f t="shared" si="42"/>
        <v>0</v>
      </c>
      <c r="J179" s="13" t="e">
        <f t="shared" si="34"/>
        <v>#DIV/0!</v>
      </c>
      <c r="K179" s="15">
        <f t="shared" si="35"/>
        <v>0</v>
      </c>
      <c r="L179" s="13">
        <f t="shared" si="36"/>
        <v>0</v>
      </c>
      <c r="M179" s="15">
        <f t="shared" si="37"/>
        <v>-4600</v>
      </c>
      <c r="N179" s="13">
        <f t="shared" si="38"/>
        <v>0</v>
      </c>
      <c r="O179" s="15">
        <f t="shared" si="39"/>
        <v>-4600</v>
      </c>
      <c r="P179" s="13">
        <f t="shared" si="40"/>
        <v>0</v>
      </c>
      <c r="Q179" s="15">
        <f t="shared" si="41"/>
        <v>-1150</v>
      </c>
    </row>
    <row r="180" spans="1:17" ht="90" hidden="1" outlineLevel="3" x14ac:dyDescent="0.2">
      <c r="A180" s="9" t="s">
        <v>238</v>
      </c>
      <c r="B180" s="16" t="s">
        <v>239</v>
      </c>
      <c r="C180" s="17">
        <v>0</v>
      </c>
      <c r="D180" s="17">
        <v>8400</v>
      </c>
      <c r="E180" s="17">
        <v>8400</v>
      </c>
      <c r="F180" s="17">
        <v>2100</v>
      </c>
      <c r="G180" s="17">
        <v>0</v>
      </c>
      <c r="H180" s="13">
        <f t="shared" si="33"/>
        <v>0</v>
      </c>
      <c r="I180" s="13">
        <f t="shared" si="42"/>
        <v>0</v>
      </c>
      <c r="J180" s="13" t="e">
        <f t="shared" si="34"/>
        <v>#DIV/0!</v>
      </c>
      <c r="K180" s="15">
        <f t="shared" si="35"/>
        <v>0</v>
      </c>
      <c r="L180" s="13">
        <f t="shared" si="36"/>
        <v>0</v>
      </c>
      <c r="M180" s="15">
        <f t="shared" si="37"/>
        <v>-8400</v>
      </c>
      <c r="N180" s="13">
        <f t="shared" si="38"/>
        <v>0</v>
      </c>
      <c r="O180" s="15">
        <f t="shared" si="39"/>
        <v>-8400</v>
      </c>
      <c r="P180" s="13">
        <f t="shared" si="40"/>
        <v>0</v>
      </c>
      <c r="Q180" s="15">
        <f t="shared" si="41"/>
        <v>-2100</v>
      </c>
    </row>
    <row r="181" spans="1:17" ht="123.75" hidden="1" outlineLevel="4" x14ac:dyDescent="0.2">
      <c r="A181" s="9" t="s">
        <v>240</v>
      </c>
      <c r="B181" s="18" t="s">
        <v>241</v>
      </c>
      <c r="C181" s="17">
        <v>0</v>
      </c>
      <c r="D181" s="17">
        <v>8400</v>
      </c>
      <c r="E181" s="17">
        <v>8400</v>
      </c>
      <c r="F181" s="17">
        <v>2100</v>
      </c>
      <c r="G181" s="17">
        <v>0</v>
      </c>
      <c r="H181" s="13">
        <f t="shared" si="33"/>
        <v>0</v>
      </c>
      <c r="I181" s="13">
        <f t="shared" si="42"/>
        <v>0</v>
      </c>
      <c r="J181" s="13" t="e">
        <f t="shared" si="34"/>
        <v>#DIV/0!</v>
      </c>
      <c r="K181" s="15">
        <f t="shared" si="35"/>
        <v>0</v>
      </c>
      <c r="L181" s="13">
        <f t="shared" si="36"/>
        <v>0</v>
      </c>
      <c r="M181" s="15">
        <f t="shared" si="37"/>
        <v>-8400</v>
      </c>
      <c r="N181" s="13">
        <f t="shared" si="38"/>
        <v>0</v>
      </c>
      <c r="O181" s="15">
        <f t="shared" si="39"/>
        <v>-8400</v>
      </c>
      <c r="P181" s="13">
        <f t="shared" si="40"/>
        <v>0</v>
      </c>
      <c r="Q181" s="15">
        <f t="shared" si="41"/>
        <v>-2100</v>
      </c>
    </row>
    <row r="182" spans="1:17" ht="123.75" hidden="1" outlineLevel="5" x14ac:dyDescent="0.2">
      <c r="A182" s="9" t="s">
        <v>242</v>
      </c>
      <c r="B182" s="18" t="s">
        <v>241</v>
      </c>
      <c r="C182" s="17">
        <v>0</v>
      </c>
      <c r="D182" s="17">
        <v>5000</v>
      </c>
      <c r="E182" s="17">
        <v>5000</v>
      </c>
      <c r="F182" s="17">
        <v>1250</v>
      </c>
      <c r="G182" s="17">
        <v>0</v>
      </c>
      <c r="H182" s="13">
        <f t="shared" si="33"/>
        <v>0</v>
      </c>
      <c r="I182" s="13">
        <f t="shared" si="42"/>
        <v>0</v>
      </c>
      <c r="J182" s="13" t="e">
        <f t="shared" si="34"/>
        <v>#DIV/0!</v>
      </c>
      <c r="K182" s="15">
        <f t="shared" si="35"/>
        <v>0</v>
      </c>
      <c r="L182" s="13">
        <f t="shared" si="36"/>
        <v>0</v>
      </c>
      <c r="M182" s="15">
        <f t="shared" si="37"/>
        <v>-5000</v>
      </c>
      <c r="N182" s="13">
        <f t="shared" si="38"/>
        <v>0</v>
      </c>
      <c r="O182" s="15">
        <f t="shared" si="39"/>
        <v>-5000</v>
      </c>
      <c r="P182" s="13">
        <f t="shared" si="40"/>
        <v>0</v>
      </c>
      <c r="Q182" s="15">
        <f t="shared" si="41"/>
        <v>-1250</v>
      </c>
    </row>
    <row r="183" spans="1:17" ht="123.75" hidden="1" outlineLevel="7" x14ac:dyDescent="0.2">
      <c r="A183" s="9" t="s">
        <v>242</v>
      </c>
      <c r="B183" s="18" t="s">
        <v>241</v>
      </c>
      <c r="C183" s="17">
        <v>0</v>
      </c>
      <c r="D183" s="17">
        <v>5000</v>
      </c>
      <c r="E183" s="17">
        <v>5000</v>
      </c>
      <c r="F183" s="17">
        <v>1250</v>
      </c>
      <c r="G183" s="17">
        <v>0</v>
      </c>
      <c r="H183" s="13">
        <f t="shared" si="33"/>
        <v>0</v>
      </c>
      <c r="I183" s="13">
        <f t="shared" si="42"/>
        <v>0</v>
      </c>
      <c r="J183" s="13" t="e">
        <f t="shared" si="34"/>
        <v>#DIV/0!</v>
      </c>
      <c r="K183" s="15">
        <f t="shared" si="35"/>
        <v>0</v>
      </c>
      <c r="L183" s="13">
        <f t="shared" si="36"/>
        <v>0</v>
      </c>
      <c r="M183" s="15">
        <f t="shared" si="37"/>
        <v>-5000</v>
      </c>
      <c r="N183" s="13">
        <f t="shared" si="38"/>
        <v>0</v>
      </c>
      <c r="O183" s="15">
        <f t="shared" si="39"/>
        <v>-5000</v>
      </c>
      <c r="P183" s="13">
        <f t="shared" si="40"/>
        <v>0</v>
      </c>
      <c r="Q183" s="15">
        <f t="shared" si="41"/>
        <v>-1250</v>
      </c>
    </row>
    <row r="184" spans="1:17" ht="90" hidden="1" outlineLevel="5" x14ac:dyDescent="0.2">
      <c r="A184" s="9" t="s">
        <v>243</v>
      </c>
      <c r="B184" s="16" t="s">
        <v>244</v>
      </c>
      <c r="C184" s="17">
        <v>0</v>
      </c>
      <c r="D184" s="17">
        <v>3400</v>
      </c>
      <c r="E184" s="17">
        <v>3400</v>
      </c>
      <c r="F184" s="17">
        <v>850</v>
      </c>
      <c r="G184" s="17">
        <v>0</v>
      </c>
      <c r="H184" s="13">
        <f t="shared" si="33"/>
        <v>0</v>
      </c>
      <c r="I184" s="13">
        <f t="shared" si="42"/>
        <v>0</v>
      </c>
      <c r="J184" s="13" t="e">
        <f t="shared" si="34"/>
        <v>#DIV/0!</v>
      </c>
      <c r="K184" s="15">
        <f t="shared" si="35"/>
        <v>0</v>
      </c>
      <c r="L184" s="13">
        <f t="shared" si="36"/>
        <v>0</v>
      </c>
      <c r="M184" s="15">
        <f t="shared" si="37"/>
        <v>-3400</v>
      </c>
      <c r="N184" s="13">
        <f t="shared" si="38"/>
        <v>0</v>
      </c>
      <c r="O184" s="15">
        <f t="shared" si="39"/>
        <v>-3400</v>
      </c>
      <c r="P184" s="13">
        <f t="shared" si="40"/>
        <v>0</v>
      </c>
      <c r="Q184" s="15">
        <f t="shared" si="41"/>
        <v>-850</v>
      </c>
    </row>
    <row r="185" spans="1:17" ht="90" hidden="1" outlineLevel="7" x14ac:dyDescent="0.2">
      <c r="A185" s="9" t="s">
        <v>243</v>
      </c>
      <c r="B185" s="16" t="s">
        <v>244</v>
      </c>
      <c r="C185" s="17">
        <v>0</v>
      </c>
      <c r="D185" s="17">
        <v>3400</v>
      </c>
      <c r="E185" s="17">
        <v>3400</v>
      </c>
      <c r="F185" s="17">
        <v>850</v>
      </c>
      <c r="G185" s="17">
        <v>0</v>
      </c>
      <c r="H185" s="13">
        <f t="shared" si="33"/>
        <v>0</v>
      </c>
      <c r="I185" s="13">
        <f t="shared" si="42"/>
        <v>0</v>
      </c>
      <c r="J185" s="13" t="e">
        <f t="shared" si="34"/>
        <v>#DIV/0!</v>
      </c>
      <c r="K185" s="15">
        <f t="shared" si="35"/>
        <v>0</v>
      </c>
      <c r="L185" s="13">
        <f t="shared" si="36"/>
        <v>0</v>
      </c>
      <c r="M185" s="15">
        <f t="shared" si="37"/>
        <v>-3400</v>
      </c>
      <c r="N185" s="13">
        <f t="shared" si="38"/>
        <v>0</v>
      </c>
      <c r="O185" s="15">
        <f t="shared" si="39"/>
        <v>-3400</v>
      </c>
      <c r="P185" s="13">
        <f t="shared" si="40"/>
        <v>0</v>
      </c>
      <c r="Q185" s="15">
        <f t="shared" si="41"/>
        <v>-850</v>
      </c>
    </row>
    <row r="186" spans="1:17" ht="112.5" hidden="1" outlineLevel="3" x14ac:dyDescent="0.2">
      <c r="A186" s="9" t="s">
        <v>245</v>
      </c>
      <c r="B186" s="18" t="s">
        <v>246</v>
      </c>
      <c r="C186" s="17">
        <v>0</v>
      </c>
      <c r="D186" s="17">
        <v>400</v>
      </c>
      <c r="E186" s="17">
        <v>400</v>
      </c>
      <c r="F186" s="17">
        <v>0</v>
      </c>
      <c r="G186" s="17">
        <v>0</v>
      </c>
      <c r="H186" s="13">
        <f t="shared" si="33"/>
        <v>0</v>
      </c>
      <c r="I186" s="13">
        <f t="shared" si="42"/>
        <v>0</v>
      </c>
      <c r="J186" s="13" t="e">
        <f t="shared" si="34"/>
        <v>#DIV/0!</v>
      </c>
      <c r="K186" s="15">
        <f t="shared" si="35"/>
        <v>0</v>
      </c>
      <c r="L186" s="13">
        <f t="shared" si="36"/>
        <v>0</v>
      </c>
      <c r="M186" s="15">
        <f t="shared" si="37"/>
        <v>-400</v>
      </c>
      <c r="N186" s="13">
        <f t="shared" si="38"/>
        <v>0</v>
      </c>
      <c r="O186" s="15">
        <f t="shared" si="39"/>
        <v>-400</v>
      </c>
      <c r="P186" s="13" t="e">
        <f t="shared" si="40"/>
        <v>#DIV/0!</v>
      </c>
      <c r="Q186" s="15">
        <f t="shared" si="41"/>
        <v>0</v>
      </c>
    </row>
    <row r="187" spans="1:17" ht="168.75" hidden="1" outlineLevel="4" x14ac:dyDescent="0.2">
      <c r="A187" s="9" t="s">
        <v>247</v>
      </c>
      <c r="B187" s="18" t="s">
        <v>248</v>
      </c>
      <c r="C187" s="17">
        <v>0</v>
      </c>
      <c r="D187" s="17">
        <v>400</v>
      </c>
      <c r="E187" s="17">
        <v>400</v>
      </c>
      <c r="F187" s="17">
        <v>0</v>
      </c>
      <c r="G187" s="17">
        <v>0</v>
      </c>
      <c r="H187" s="13">
        <f t="shared" si="33"/>
        <v>0</v>
      </c>
      <c r="I187" s="13">
        <f t="shared" si="42"/>
        <v>0</v>
      </c>
      <c r="J187" s="13" t="e">
        <f t="shared" si="34"/>
        <v>#DIV/0!</v>
      </c>
      <c r="K187" s="15">
        <f t="shared" si="35"/>
        <v>0</v>
      </c>
      <c r="L187" s="13">
        <f t="shared" si="36"/>
        <v>0</v>
      </c>
      <c r="M187" s="15">
        <f t="shared" si="37"/>
        <v>-400</v>
      </c>
      <c r="N187" s="13">
        <f t="shared" si="38"/>
        <v>0</v>
      </c>
      <c r="O187" s="15">
        <f t="shared" si="39"/>
        <v>-400</v>
      </c>
      <c r="P187" s="13" t="e">
        <f t="shared" si="40"/>
        <v>#DIV/0!</v>
      </c>
      <c r="Q187" s="15">
        <f t="shared" si="41"/>
        <v>0</v>
      </c>
    </row>
    <row r="188" spans="1:17" ht="135" hidden="1" outlineLevel="5" x14ac:dyDescent="0.2">
      <c r="A188" s="9" t="s">
        <v>249</v>
      </c>
      <c r="B188" s="18" t="s">
        <v>250</v>
      </c>
      <c r="C188" s="17">
        <v>0</v>
      </c>
      <c r="D188" s="17">
        <v>200</v>
      </c>
      <c r="E188" s="17">
        <v>200</v>
      </c>
      <c r="F188" s="17">
        <v>0</v>
      </c>
      <c r="G188" s="17">
        <v>0</v>
      </c>
      <c r="H188" s="13">
        <f t="shared" si="33"/>
        <v>0</v>
      </c>
      <c r="I188" s="13">
        <f t="shared" si="42"/>
        <v>0</v>
      </c>
      <c r="J188" s="13" t="e">
        <f t="shared" si="34"/>
        <v>#DIV/0!</v>
      </c>
      <c r="K188" s="15">
        <f t="shared" si="35"/>
        <v>0</v>
      </c>
      <c r="L188" s="13">
        <f t="shared" si="36"/>
        <v>0</v>
      </c>
      <c r="M188" s="15">
        <f t="shared" si="37"/>
        <v>-200</v>
      </c>
      <c r="N188" s="13">
        <f t="shared" si="38"/>
        <v>0</v>
      </c>
      <c r="O188" s="15">
        <f t="shared" si="39"/>
        <v>-200</v>
      </c>
      <c r="P188" s="13" t="e">
        <f t="shared" si="40"/>
        <v>#DIV/0!</v>
      </c>
      <c r="Q188" s="15">
        <f t="shared" si="41"/>
        <v>0</v>
      </c>
    </row>
    <row r="189" spans="1:17" ht="135" hidden="1" outlineLevel="7" x14ac:dyDescent="0.2">
      <c r="A189" s="9" t="s">
        <v>249</v>
      </c>
      <c r="B189" s="18" t="s">
        <v>250</v>
      </c>
      <c r="C189" s="17">
        <v>0</v>
      </c>
      <c r="D189" s="17">
        <v>200</v>
      </c>
      <c r="E189" s="17">
        <v>200</v>
      </c>
      <c r="F189" s="17">
        <v>0</v>
      </c>
      <c r="G189" s="17">
        <v>0</v>
      </c>
      <c r="H189" s="13">
        <f t="shared" si="33"/>
        <v>0</v>
      </c>
      <c r="I189" s="13">
        <f t="shared" si="42"/>
        <v>0</v>
      </c>
      <c r="J189" s="13" t="e">
        <f t="shared" si="34"/>
        <v>#DIV/0!</v>
      </c>
      <c r="K189" s="15">
        <f t="shared" si="35"/>
        <v>0</v>
      </c>
      <c r="L189" s="13">
        <f t="shared" si="36"/>
        <v>0</v>
      </c>
      <c r="M189" s="15">
        <f t="shared" si="37"/>
        <v>-200</v>
      </c>
      <c r="N189" s="13">
        <f t="shared" si="38"/>
        <v>0</v>
      </c>
      <c r="O189" s="15">
        <f t="shared" si="39"/>
        <v>-200</v>
      </c>
      <c r="P189" s="13" t="e">
        <f t="shared" si="40"/>
        <v>#DIV/0!</v>
      </c>
      <c r="Q189" s="15">
        <f t="shared" si="41"/>
        <v>0</v>
      </c>
    </row>
    <row r="190" spans="1:17" ht="168.75" hidden="1" outlineLevel="5" x14ac:dyDescent="0.2">
      <c r="A190" s="9" t="s">
        <v>251</v>
      </c>
      <c r="B190" s="18" t="s">
        <v>252</v>
      </c>
      <c r="C190" s="17">
        <v>0</v>
      </c>
      <c r="D190" s="17">
        <v>200</v>
      </c>
      <c r="E190" s="17">
        <v>200</v>
      </c>
      <c r="F190" s="17">
        <v>0</v>
      </c>
      <c r="G190" s="17">
        <v>0</v>
      </c>
      <c r="H190" s="13">
        <f t="shared" si="33"/>
        <v>0</v>
      </c>
      <c r="I190" s="13">
        <f t="shared" si="42"/>
        <v>0</v>
      </c>
      <c r="J190" s="13" t="e">
        <f t="shared" si="34"/>
        <v>#DIV/0!</v>
      </c>
      <c r="K190" s="15">
        <f t="shared" si="35"/>
        <v>0</v>
      </c>
      <c r="L190" s="13">
        <f t="shared" si="36"/>
        <v>0</v>
      </c>
      <c r="M190" s="15">
        <f t="shared" si="37"/>
        <v>-200</v>
      </c>
      <c r="N190" s="13">
        <f t="shared" si="38"/>
        <v>0</v>
      </c>
      <c r="O190" s="15">
        <f t="shared" si="39"/>
        <v>-200</v>
      </c>
      <c r="P190" s="13" t="e">
        <f t="shared" si="40"/>
        <v>#DIV/0!</v>
      </c>
      <c r="Q190" s="15">
        <f t="shared" si="41"/>
        <v>0</v>
      </c>
    </row>
    <row r="191" spans="1:17" ht="168.75" hidden="1" outlineLevel="7" x14ac:dyDescent="0.2">
      <c r="A191" s="9" t="s">
        <v>251</v>
      </c>
      <c r="B191" s="18" t="s">
        <v>252</v>
      </c>
      <c r="C191" s="17">
        <v>0</v>
      </c>
      <c r="D191" s="17">
        <v>200</v>
      </c>
      <c r="E191" s="17">
        <v>200</v>
      </c>
      <c r="F191" s="17">
        <v>0</v>
      </c>
      <c r="G191" s="17">
        <v>0</v>
      </c>
      <c r="H191" s="13">
        <f t="shared" si="33"/>
        <v>0</v>
      </c>
      <c r="I191" s="13">
        <f t="shared" si="42"/>
        <v>0</v>
      </c>
      <c r="J191" s="13" t="e">
        <f t="shared" si="34"/>
        <v>#DIV/0!</v>
      </c>
      <c r="K191" s="15">
        <f t="shared" si="35"/>
        <v>0</v>
      </c>
      <c r="L191" s="13">
        <f t="shared" si="36"/>
        <v>0</v>
      </c>
      <c r="M191" s="15">
        <f t="shared" si="37"/>
        <v>-200</v>
      </c>
      <c r="N191" s="13">
        <f t="shared" si="38"/>
        <v>0</v>
      </c>
      <c r="O191" s="15">
        <f t="shared" si="39"/>
        <v>-200</v>
      </c>
      <c r="P191" s="13" t="e">
        <f t="shared" si="40"/>
        <v>#DIV/0!</v>
      </c>
      <c r="Q191" s="15">
        <f t="shared" si="41"/>
        <v>0</v>
      </c>
    </row>
    <row r="192" spans="1:17" ht="78.75" hidden="1" outlineLevel="3" x14ac:dyDescent="0.2">
      <c r="A192" s="9" t="s">
        <v>253</v>
      </c>
      <c r="B192" s="16" t="s">
        <v>254</v>
      </c>
      <c r="C192" s="17">
        <v>0</v>
      </c>
      <c r="D192" s="17">
        <v>6100</v>
      </c>
      <c r="E192" s="17">
        <v>6100</v>
      </c>
      <c r="F192" s="17">
        <v>1525</v>
      </c>
      <c r="G192" s="17">
        <v>1143.79</v>
      </c>
      <c r="H192" s="13">
        <f t="shared" si="33"/>
        <v>8.5608800497030755E-4</v>
      </c>
      <c r="I192" s="13">
        <f t="shared" si="42"/>
        <v>6.1285179309858353E-3</v>
      </c>
      <c r="J192" s="13" t="e">
        <f t="shared" si="34"/>
        <v>#DIV/0!</v>
      </c>
      <c r="K192" s="15">
        <f t="shared" si="35"/>
        <v>1143.79</v>
      </c>
      <c r="L192" s="13">
        <f t="shared" si="36"/>
        <v>18.750655737704918</v>
      </c>
      <c r="M192" s="15">
        <f t="shared" si="37"/>
        <v>-4956.21</v>
      </c>
      <c r="N192" s="13">
        <f t="shared" si="38"/>
        <v>18.750655737704918</v>
      </c>
      <c r="O192" s="15">
        <f t="shared" si="39"/>
        <v>-4956.21</v>
      </c>
      <c r="P192" s="13">
        <f t="shared" si="40"/>
        <v>75.002622950819671</v>
      </c>
      <c r="Q192" s="15">
        <f t="shared" si="41"/>
        <v>-381.21000000000004</v>
      </c>
    </row>
    <row r="193" spans="1:17" ht="101.25" hidden="1" outlineLevel="4" x14ac:dyDescent="0.2">
      <c r="A193" s="9" t="s">
        <v>255</v>
      </c>
      <c r="B193" s="18" t="s">
        <v>256</v>
      </c>
      <c r="C193" s="17">
        <v>0</v>
      </c>
      <c r="D193" s="17">
        <v>6100</v>
      </c>
      <c r="E193" s="17">
        <v>6100</v>
      </c>
      <c r="F193" s="17">
        <v>1525</v>
      </c>
      <c r="G193" s="17">
        <v>1143.79</v>
      </c>
      <c r="H193" s="13">
        <f t="shared" si="33"/>
        <v>8.5608800497030755E-4</v>
      </c>
      <c r="I193" s="13">
        <f t="shared" si="42"/>
        <v>6.1285179309858353E-3</v>
      </c>
      <c r="J193" s="13" t="e">
        <f t="shared" si="34"/>
        <v>#DIV/0!</v>
      </c>
      <c r="K193" s="15">
        <f t="shared" si="35"/>
        <v>1143.79</v>
      </c>
      <c r="L193" s="13">
        <f t="shared" si="36"/>
        <v>18.750655737704918</v>
      </c>
      <c r="M193" s="15">
        <f t="shared" si="37"/>
        <v>-4956.21</v>
      </c>
      <c r="N193" s="13">
        <f t="shared" si="38"/>
        <v>18.750655737704918</v>
      </c>
      <c r="O193" s="15">
        <f t="shared" si="39"/>
        <v>-4956.21</v>
      </c>
      <c r="P193" s="13">
        <f t="shared" si="40"/>
        <v>75.002622950819671</v>
      </c>
      <c r="Q193" s="15">
        <f t="shared" si="41"/>
        <v>-381.21000000000004</v>
      </c>
    </row>
    <row r="194" spans="1:17" ht="101.25" hidden="1" outlineLevel="5" x14ac:dyDescent="0.2">
      <c r="A194" s="9" t="s">
        <v>257</v>
      </c>
      <c r="B194" s="18" t="s">
        <v>256</v>
      </c>
      <c r="C194" s="17">
        <v>0</v>
      </c>
      <c r="D194" s="17">
        <v>2600</v>
      </c>
      <c r="E194" s="17">
        <v>2600</v>
      </c>
      <c r="F194" s="17">
        <v>650</v>
      </c>
      <c r="G194" s="17">
        <v>0</v>
      </c>
      <c r="H194" s="13">
        <f t="shared" si="33"/>
        <v>0</v>
      </c>
      <c r="I194" s="13">
        <f t="shared" si="42"/>
        <v>0</v>
      </c>
      <c r="J194" s="13" t="e">
        <f t="shared" si="34"/>
        <v>#DIV/0!</v>
      </c>
      <c r="K194" s="15">
        <f t="shared" si="35"/>
        <v>0</v>
      </c>
      <c r="L194" s="13">
        <f t="shared" si="36"/>
        <v>0</v>
      </c>
      <c r="M194" s="15">
        <f t="shared" si="37"/>
        <v>-2600</v>
      </c>
      <c r="N194" s="13">
        <f t="shared" si="38"/>
        <v>0</v>
      </c>
      <c r="O194" s="15">
        <f t="shared" si="39"/>
        <v>-2600</v>
      </c>
      <c r="P194" s="13">
        <f t="shared" si="40"/>
        <v>0</v>
      </c>
      <c r="Q194" s="15">
        <f t="shared" si="41"/>
        <v>-650</v>
      </c>
    </row>
    <row r="195" spans="1:17" ht="101.25" hidden="1" outlineLevel="7" x14ac:dyDescent="0.2">
      <c r="A195" s="9" t="s">
        <v>257</v>
      </c>
      <c r="B195" s="18" t="s">
        <v>256</v>
      </c>
      <c r="C195" s="17">
        <v>0</v>
      </c>
      <c r="D195" s="17">
        <v>2600</v>
      </c>
      <c r="E195" s="17">
        <v>2600</v>
      </c>
      <c r="F195" s="17">
        <v>650</v>
      </c>
      <c r="G195" s="17">
        <v>0</v>
      </c>
      <c r="H195" s="13">
        <f t="shared" si="33"/>
        <v>0</v>
      </c>
      <c r="I195" s="13">
        <f t="shared" si="42"/>
        <v>0</v>
      </c>
      <c r="J195" s="13" t="e">
        <f t="shared" si="34"/>
        <v>#DIV/0!</v>
      </c>
      <c r="K195" s="15">
        <f t="shared" si="35"/>
        <v>0</v>
      </c>
      <c r="L195" s="13">
        <f t="shared" si="36"/>
        <v>0</v>
      </c>
      <c r="M195" s="15">
        <f t="shared" si="37"/>
        <v>-2600</v>
      </c>
      <c r="N195" s="13">
        <f t="shared" si="38"/>
        <v>0</v>
      </c>
      <c r="O195" s="15">
        <f t="shared" si="39"/>
        <v>-2600</v>
      </c>
      <c r="P195" s="13">
        <f t="shared" si="40"/>
        <v>0</v>
      </c>
      <c r="Q195" s="15">
        <f t="shared" si="41"/>
        <v>-650</v>
      </c>
    </row>
    <row r="196" spans="1:17" ht="101.25" hidden="1" outlineLevel="5" x14ac:dyDescent="0.2">
      <c r="A196" s="9" t="s">
        <v>258</v>
      </c>
      <c r="B196" s="18" t="s">
        <v>256</v>
      </c>
      <c r="C196" s="17">
        <v>0</v>
      </c>
      <c r="D196" s="17">
        <v>3500</v>
      </c>
      <c r="E196" s="17">
        <v>3500</v>
      </c>
      <c r="F196" s="17">
        <v>875</v>
      </c>
      <c r="G196" s="17">
        <v>456.68</v>
      </c>
      <c r="H196" s="13">
        <f t="shared" si="33"/>
        <v>3.4180948435450566E-4</v>
      </c>
      <c r="I196" s="13">
        <f t="shared" si="42"/>
        <v>2.4469278178010046E-3</v>
      </c>
      <c r="J196" s="13" t="e">
        <f t="shared" si="34"/>
        <v>#DIV/0!</v>
      </c>
      <c r="K196" s="15">
        <f t="shared" si="35"/>
        <v>456.68</v>
      </c>
      <c r="L196" s="13">
        <f t="shared" si="36"/>
        <v>13.048000000000002</v>
      </c>
      <c r="M196" s="15">
        <f t="shared" si="37"/>
        <v>-3043.32</v>
      </c>
      <c r="N196" s="13">
        <f t="shared" si="38"/>
        <v>13.048000000000002</v>
      </c>
      <c r="O196" s="15">
        <f t="shared" si="39"/>
        <v>-3043.32</v>
      </c>
      <c r="P196" s="13">
        <f t="shared" si="40"/>
        <v>52.192000000000007</v>
      </c>
      <c r="Q196" s="15">
        <f t="shared" si="41"/>
        <v>-418.32</v>
      </c>
    </row>
    <row r="197" spans="1:17" ht="101.25" hidden="1" outlineLevel="7" x14ac:dyDescent="0.2">
      <c r="A197" s="9" t="s">
        <v>258</v>
      </c>
      <c r="B197" s="18" t="s">
        <v>256</v>
      </c>
      <c r="C197" s="17">
        <v>0</v>
      </c>
      <c r="D197" s="17">
        <v>3500</v>
      </c>
      <c r="E197" s="17">
        <v>3500</v>
      </c>
      <c r="F197" s="17">
        <v>875</v>
      </c>
      <c r="G197" s="17">
        <v>456.68</v>
      </c>
      <c r="H197" s="13">
        <f t="shared" si="33"/>
        <v>3.4180948435450566E-4</v>
      </c>
      <c r="I197" s="13">
        <f t="shared" si="42"/>
        <v>2.4469278178010046E-3</v>
      </c>
      <c r="J197" s="13" t="e">
        <f t="shared" si="34"/>
        <v>#DIV/0!</v>
      </c>
      <c r="K197" s="15">
        <f t="shared" si="35"/>
        <v>456.68</v>
      </c>
      <c r="L197" s="13">
        <f t="shared" si="36"/>
        <v>13.048000000000002</v>
      </c>
      <c r="M197" s="15">
        <f t="shared" si="37"/>
        <v>-3043.32</v>
      </c>
      <c r="N197" s="13">
        <f t="shared" si="38"/>
        <v>13.048000000000002</v>
      </c>
      <c r="O197" s="15">
        <f t="shared" si="39"/>
        <v>-3043.32</v>
      </c>
      <c r="P197" s="13">
        <f t="shared" si="40"/>
        <v>52.192000000000007</v>
      </c>
      <c r="Q197" s="15">
        <f t="shared" si="41"/>
        <v>-418.32</v>
      </c>
    </row>
    <row r="198" spans="1:17" ht="67.5" hidden="1" outlineLevel="5" x14ac:dyDescent="0.2">
      <c r="A198" s="9" t="s">
        <v>259</v>
      </c>
      <c r="B198" s="16" t="s">
        <v>260</v>
      </c>
      <c r="C198" s="17">
        <v>0</v>
      </c>
      <c r="D198" s="17">
        <v>0</v>
      </c>
      <c r="E198" s="17">
        <v>0</v>
      </c>
      <c r="F198" s="17">
        <v>0</v>
      </c>
      <c r="G198" s="17">
        <v>687.11</v>
      </c>
      <c r="H198" s="13">
        <f t="shared" si="33"/>
        <v>5.1427852061580195E-4</v>
      </c>
      <c r="I198" s="13">
        <f t="shared" si="42"/>
        <v>3.6815901131848311E-3</v>
      </c>
      <c r="J198" s="13" t="e">
        <f t="shared" si="34"/>
        <v>#DIV/0!</v>
      </c>
      <c r="K198" s="15">
        <f t="shared" si="35"/>
        <v>687.11</v>
      </c>
      <c r="L198" s="13" t="e">
        <f t="shared" si="36"/>
        <v>#DIV/0!</v>
      </c>
      <c r="M198" s="15">
        <f t="shared" si="37"/>
        <v>687.11</v>
      </c>
      <c r="N198" s="13" t="e">
        <f t="shared" si="38"/>
        <v>#DIV/0!</v>
      </c>
      <c r="O198" s="15">
        <f t="shared" si="39"/>
        <v>687.11</v>
      </c>
      <c r="P198" s="13" t="e">
        <f t="shared" si="40"/>
        <v>#DIV/0!</v>
      </c>
      <c r="Q198" s="15">
        <f t="shared" si="41"/>
        <v>687.11</v>
      </c>
    </row>
    <row r="199" spans="1:17" ht="67.5" hidden="1" outlineLevel="7" x14ac:dyDescent="0.2">
      <c r="A199" s="9" t="s">
        <v>259</v>
      </c>
      <c r="B199" s="16" t="s">
        <v>260</v>
      </c>
      <c r="C199" s="17">
        <v>0</v>
      </c>
      <c r="D199" s="17">
        <v>0</v>
      </c>
      <c r="E199" s="17">
        <v>0</v>
      </c>
      <c r="F199" s="17">
        <v>0</v>
      </c>
      <c r="G199" s="17">
        <v>687.11</v>
      </c>
      <c r="H199" s="13">
        <f t="shared" si="33"/>
        <v>5.1427852061580195E-4</v>
      </c>
      <c r="I199" s="13">
        <f t="shared" si="42"/>
        <v>3.6815901131848311E-3</v>
      </c>
      <c r="J199" s="13" t="e">
        <f t="shared" si="34"/>
        <v>#DIV/0!</v>
      </c>
      <c r="K199" s="15">
        <f t="shared" si="35"/>
        <v>687.11</v>
      </c>
      <c r="L199" s="13" t="e">
        <f t="shared" si="36"/>
        <v>#DIV/0!</v>
      </c>
      <c r="M199" s="15">
        <f t="shared" si="37"/>
        <v>687.11</v>
      </c>
      <c r="N199" s="13" t="e">
        <f t="shared" si="38"/>
        <v>#DIV/0!</v>
      </c>
      <c r="O199" s="15">
        <f t="shared" si="39"/>
        <v>687.11</v>
      </c>
      <c r="P199" s="13" t="e">
        <f t="shared" si="40"/>
        <v>#DIV/0!</v>
      </c>
      <c r="Q199" s="15">
        <f t="shared" si="41"/>
        <v>687.11</v>
      </c>
    </row>
    <row r="200" spans="1:17" ht="67.5" hidden="1" outlineLevel="3" x14ac:dyDescent="0.2">
      <c r="A200" s="9" t="s">
        <v>261</v>
      </c>
      <c r="B200" s="16" t="s">
        <v>262</v>
      </c>
      <c r="C200" s="17">
        <v>0</v>
      </c>
      <c r="D200" s="17">
        <v>13900</v>
      </c>
      <c r="E200" s="17">
        <v>13900</v>
      </c>
      <c r="F200" s="17">
        <v>3400</v>
      </c>
      <c r="G200" s="17">
        <v>11078.77</v>
      </c>
      <c r="H200" s="13">
        <f t="shared" si="33"/>
        <v>8.2920834303717422E-3</v>
      </c>
      <c r="I200" s="13">
        <f t="shared" si="42"/>
        <v>5.9360932162606732E-2</v>
      </c>
      <c r="J200" s="13" t="e">
        <f t="shared" si="34"/>
        <v>#DIV/0!</v>
      </c>
      <c r="K200" s="15">
        <f t="shared" si="35"/>
        <v>11078.77</v>
      </c>
      <c r="L200" s="13">
        <f t="shared" si="36"/>
        <v>79.703381294964032</v>
      </c>
      <c r="M200" s="15">
        <f t="shared" si="37"/>
        <v>-2821.2299999999996</v>
      </c>
      <c r="N200" s="13">
        <f t="shared" si="38"/>
        <v>79.703381294964032</v>
      </c>
      <c r="O200" s="15">
        <f t="shared" si="39"/>
        <v>-2821.2299999999996</v>
      </c>
      <c r="P200" s="13">
        <f t="shared" si="40"/>
        <v>325.84617647058826</v>
      </c>
      <c r="Q200" s="15">
        <f t="shared" si="41"/>
        <v>7678.77</v>
      </c>
    </row>
    <row r="201" spans="1:17" ht="90" hidden="1" outlineLevel="4" x14ac:dyDescent="0.2">
      <c r="A201" s="9" t="s">
        <v>263</v>
      </c>
      <c r="B201" s="18" t="s">
        <v>264</v>
      </c>
      <c r="C201" s="17">
        <v>0</v>
      </c>
      <c r="D201" s="17">
        <v>13900</v>
      </c>
      <c r="E201" s="17">
        <v>13900</v>
      </c>
      <c r="F201" s="17">
        <v>3400</v>
      </c>
      <c r="G201" s="17">
        <v>11078.77</v>
      </c>
      <c r="H201" s="13">
        <f t="shared" ref="H201:H264" si="44">G201/G$8*100</f>
        <v>8.2920834303717422E-3</v>
      </c>
      <c r="I201" s="13">
        <f t="shared" si="42"/>
        <v>5.9360932162606732E-2</v>
      </c>
      <c r="J201" s="13" t="e">
        <f t="shared" ref="J201:J264" si="45">G201/C201*100</f>
        <v>#DIV/0!</v>
      </c>
      <c r="K201" s="15">
        <f t="shared" ref="K201:K264" si="46">G201-C201</f>
        <v>11078.77</v>
      </c>
      <c r="L201" s="13">
        <f t="shared" ref="L201:L264" si="47">G201/D201*100</f>
        <v>79.703381294964032</v>
      </c>
      <c r="M201" s="15">
        <f t="shared" ref="M201:M264" si="48">G201-D201</f>
        <v>-2821.2299999999996</v>
      </c>
      <c r="N201" s="13">
        <f t="shared" ref="N201:N264" si="49">G201/E201*100</f>
        <v>79.703381294964032</v>
      </c>
      <c r="O201" s="15">
        <f t="shared" ref="O201:O264" si="50">G201-E201</f>
        <v>-2821.2299999999996</v>
      </c>
      <c r="P201" s="13">
        <f t="shared" ref="P201:P264" si="51">G201/F201*100</f>
        <v>325.84617647058826</v>
      </c>
      <c r="Q201" s="15">
        <f t="shared" ref="Q201:Q264" si="52">G201-F201</f>
        <v>7678.77</v>
      </c>
    </row>
    <row r="202" spans="1:17" ht="90" hidden="1" outlineLevel="5" x14ac:dyDescent="0.2">
      <c r="A202" s="9" t="s">
        <v>265</v>
      </c>
      <c r="B202" s="18" t="s">
        <v>266</v>
      </c>
      <c r="C202" s="17">
        <v>0</v>
      </c>
      <c r="D202" s="17">
        <v>0</v>
      </c>
      <c r="E202" s="17">
        <v>0</v>
      </c>
      <c r="F202" s="17">
        <v>0</v>
      </c>
      <c r="G202" s="17">
        <v>5000</v>
      </c>
      <c r="H202" s="13">
        <f t="shared" si="44"/>
        <v>3.7423303446013148E-3</v>
      </c>
      <c r="I202" s="13">
        <f t="shared" ref="I202:I230" si="53">H202/H$9*100</f>
        <v>2.6790398285462522E-2</v>
      </c>
      <c r="J202" s="13" t="e">
        <f t="shared" si="45"/>
        <v>#DIV/0!</v>
      </c>
      <c r="K202" s="15">
        <f t="shared" si="46"/>
        <v>5000</v>
      </c>
      <c r="L202" s="13" t="e">
        <f t="shared" si="47"/>
        <v>#DIV/0!</v>
      </c>
      <c r="M202" s="15">
        <f t="shared" si="48"/>
        <v>5000</v>
      </c>
      <c r="N202" s="13" t="e">
        <f t="shared" si="49"/>
        <v>#DIV/0!</v>
      </c>
      <c r="O202" s="15">
        <f t="shared" si="50"/>
        <v>5000</v>
      </c>
      <c r="P202" s="13" t="e">
        <f t="shared" si="51"/>
        <v>#DIV/0!</v>
      </c>
      <c r="Q202" s="15">
        <f t="shared" si="52"/>
        <v>5000</v>
      </c>
    </row>
    <row r="203" spans="1:17" ht="90" hidden="1" outlineLevel="7" x14ac:dyDescent="0.2">
      <c r="A203" s="9" t="s">
        <v>265</v>
      </c>
      <c r="B203" s="18" t="s">
        <v>266</v>
      </c>
      <c r="C203" s="17">
        <v>0</v>
      </c>
      <c r="D203" s="17">
        <v>0</v>
      </c>
      <c r="E203" s="17">
        <v>0</v>
      </c>
      <c r="F203" s="17">
        <v>0</v>
      </c>
      <c r="G203" s="17">
        <v>5000</v>
      </c>
      <c r="H203" s="13">
        <f t="shared" si="44"/>
        <v>3.7423303446013148E-3</v>
      </c>
      <c r="I203" s="13">
        <f t="shared" si="53"/>
        <v>2.6790398285462522E-2</v>
      </c>
      <c r="J203" s="13" t="e">
        <f t="shared" si="45"/>
        <v>#DIV/0!</v>
      </c>
      <c r="K203" s="15">
        <f t="shared" si="46"/>
        <v>5000</v>
      </c>
      <c r="L203" s="13" t="e">
        <f t="shared" si="47"/>
        <v>#DIV/0!</v>
      </c>
      <c r="M203" s="15">
        <f t="shared" si="48"/>
        <v>5000</v>
      </c>
      <c r="N203" s="13" t="e">
        <f t="shared" si="49"/>
        <v>#DIV/0!</v>
      </c>
      <c r="O203" s="15">
        <f t="shared" si="50"/>
        <v>5000</v>
      </c>
      <c r="P203" s="13" t="e">
        <f t="shared" si="51"/>
        <v>#DIV/0!</v>
      </c>
      <c r="Q203" s="15">
        <f t="shared" si="52"/>
        <v>5000</v>
      </c>
    </row>
    <row r="204" spans="1:17" ht="90" hidden="1" outlineLevel="5" x14ac:dyDescent="0.2">
      <c r="A204" s="9" t="s">
        <v>267</v>
      </c>
      <c r="B204" s="18" t="s">
        <v>266</v>
      </c>
      <c r="C204" s="17">
        <v>0</v>
      </c>
      <c r="D204" s="17">
        <v>13600</v>
      </c>
      <c r="E204" s="17">
        <v>13600</v>
      </c>
      <c r="F204" s="17">
        <v>3400</v>
      </c>
      <c r="G204" s="17">
        <v>6078.77</v>
      </c>
      <c r="H204" s="13">
        <f t="shared" si="44"/>
        <v>4.5497530857704273E-3</v>
      </c>
      <c r="I204" s="13">
        <f t="shared" si="53"/>
        <v>3.257053387714421E-2</v>
      </c>
      <c r="J204" s="13" t="e">
        <f t="shared" si="45"/>
        <v>#DIV/0!</v>
      </c>
      <c r="K204" s="15">
        <f t="shared" si="46"/>
        <v>6078.77</v>
      </c>
      <c r="L204" s="13">
        <f t="shared" si="47"/>
        <v>44.696838235294123</v>
      </c>
      <c r="M204" s="15">
        <f t="shared" si="48"/>
        <v>-7521.23</v>
      </c>
      <c r="N204" s="13">
        <f t="shared" si="49"/>
        <v>44.696838235294123</v>
      </c>
      <c r="O204" s="15">
        <f t="shared" si="50"/>
        <v>-7521.23</v>
      </c>
      <c r="P204" s="13">
        <f t="shared" si="51"/>
        <v>178.78735294117649</v>
      </c>
      <c r="Q204" s="15">
        <f t="shared" si="52"/>
        <v>2678.7700000000004</v>
      </c>
    </row>
    <row r="205" spans="1:17" ht="90" hidden="1" outlineLevel="7" x14ac:dyDescent="0.2">
      <c r="A205" s="9" t="s">
        <v>267</v>
      </c>
      <c r="B205" s="18" t="s">
        <v>266</v>
      </c>
      <c r="C205" s="17">
        <v>0</v>
      </c>
      <c r="D205" s="17">
        <v>13600</v>
      </c>
      <c r="E205" s="17">
        <v>13600</v>
      </c>
      <c r="F205" s="17">
        <v>3400</v>
      </c>
      <c r="G205" s="17">
        <v>6078.77</v>
      </c>
      <c r="H205" s="13">
        <f t="shared" si="44"/>
        <v>4.5497530857704273E-3</v>
      </c>
      <c r="I205" s="13">
        <f t="shared" si="53"/>
        <v>3.257053387714421E-2</v>
      </c>
      <c r="J205" s="13" t="e">
        <f t="shared" si="45"/>
        <v>#DIV/0!</v>
      </c>
      <c r="K205" s="15">
        <f t="shared" si="46"/>
        <v>6078.77</v>
      </c>
      <c r="L205" s="13">
        <f t="shared" si="47"/>
        <v>44.696838235294123</v>
      </c>
      <c r="M205" s="15">
        <f t="shared" si="48"/>
        <v>-7521.23</v>
      </c>
      <c r="N205" s="13">
        <f t="shared" si="49"/>
        <v>44.696838235294123</v>
      </c>
      <c r="O205" s="15">
        <f t="shared" si="50"/>
        <v>-7521.23</v>
      </c>
      <c r="P205" s="13">
        <f t="shared" si="51"/>
        <v>178.78735294117649</v>
      </c>
      <c r="Q205" s="15">
        <f t="shared" si="52"/>
        <v>2678.7700000000004</v>
      </c>
    </row>
    <row r="206" spans="1:17" ht="101.25" hidden="1" outlineLevel="5" x14ac:dyDescent="0.2">
      <c r="A206" s="9" t="s">
        <v>268</v>
      </c>
      <c r="B206" s="18" t="s">
        <v>269</v>
      </c>
      <c r="C206" s="17">
        <v>0</v>
      </c>
      <c r="D206" s="17">
        <v>300</v>
      </c>
      <c r="E206" s="17">
        <v>300</v>
      </c>
      <c r="F206" s="17">
        <v>0</v>
      </c>
      <c r="G206" s="17">
        <v>0</v>
      </c>
      <c r="H206" s="13">
        <f t="shared" si="44"/>
        <v>0</v>
      </c>
      <c r="I206" s="13">
        <f t="shared" si="53"/>
        <v>0</v>
      </c>
      <c r="J206" s="13" t="e">
        <f t="shared" si="45"/>
        <v>#DIV/0!</v>
      </c>
      <c r="K206" s="15">
        <f t="shared" si="46"/>
        <v>0</v>
      </c>
      <c r="L206" s="13">
        <f t="shared" si="47"/>
        <v>0</v>
      </c>
      <c r="M206" s="15">
        <f t="shared" si="48"/>
        <v>-300</v>
      </c>
      <c r="N206" s="13">
        <f t="shared" si="49"/>
        <v>0</v>
      </c>
      <c r="O206" s="15">
        <f t="shared" si="50"/>
        <v>-300</v>
      </c>
      <c r="P206" s="13" t="e">
        <f t="shared" si="51"/>
        <v>#DIV/0!</v>
      </c>
      <c r="Q206" s="15">
        <f t="shared" si="52"/>
        <v>0</v>
      </c>
    </row>
    <row r="207" spans="1:17" ht="101.25" hidden="1" outlineLevel="7" x14ac:dyDescent="0.2">
      <c r="A207" s="9" t="s">
        <v>268</v>
      </c>
      <c r="B207" s="18" t="s">
        <v>269</v>
      </c>
      <c r="C207" s="17">
        <v>0</v>
      </c>
      <c r="D207" s="17">
        <v>300</v>
      </c>
      <c r="E207" s="17">
        <v>300</v>
      </c>
      <c r="F207" s="17">
        <v>0</v>
      </c>
      <c r="G207" s="17">
        <v>0</v>
      </c>
      <c r="H207" s="13">
        <f t="shared" si="44"/>
        <v>0</v>
      </c>
      <c r="I207" s="13">
        <f t="shared" si="53"/>
        <v>0</v>
      </c>
      <c r="J207" s="13" t="e">
        <f t="shared" si="45"/>
        <v>#DIV/0!</v>
      </c>
      <c r="K207" s="15">
        <f t="shared" si="46"/>
        <v>0</v>
      </c>
      <c r="L207" s="13">
        <f t="shared" si="47"/>
        <v>0</v>
      </c>
      <c r="M207" s="15">
        <f t="shared" si="48"/>
        <v>-300</v>
      </c>
      <c r="N207" s="13">
        <f t="shared" si="49"/>
        <v>0</v>
      </c>
      <c r="O207" s="15">
        <f t="shared" si="50"/>
        <v>-300</v>
      </c>
      <c r="P207" s="13" t="e">
        <f t="shared" si="51"/>
        <v>#DIV/0!</v>
      </c>
      <c r="Q207" s="15">
        <f t="shared" si="52"/>
        <v>0</v>
      </c>
    </row>
    <row r="208" spans="1:17" ht="78.75" hidden="1" outlineLevel="3" x14ac:dyDescent="0.2">
      <c r="A208" s="9" t="s">
        <v>270</v>
      </c>
      <c r="B208" s="16" t="s">
        <v>271</v>
      </c>
      <c r="C208" s="17">
        <v>0</v>
      </c>
      <c r="D208" s="17">
        <v>131400</v>
      </c>
      <c r="E208" s="17">
        <v>131400</v>
      </c>
      <c r="F208" s="17">
        <v>32725</v>
      </c>
      <c r="G208" s="17">
        <v>39814.44</v>
      </c>
      <c r="H208" s="13">
        <f t="shared" si="44"/>
        <v>2.9799757393061673E-2</v>
      </c>
      <c r="I208" s="13">
        <f t="shared" si="53"/>
        <v>0.21332894102253008</v>
      </c>
      <c r="J208" s="13" t="e">
        <f t="shared" si="45"/>
        <v>#DIV/0!</v>
      </c>
      <c r="K208" s="15">
        <f t="shared" si="46"/>
        <v>39814.44</v>
      </c>
      <c r="L208" s="13">
        <f t="shared" si="47"/>
        <v>30.30018264840183</v>
      </c>
      <c r="M208" s="15">
        <f t="shared" si="48"/>
        <v>-91585.56</v>
      </c>
      <c r="N208" s="13">
        <f t="shared" si="49"/>
        <v>30.30018264840183</v>
      </c>
      <c r="O208" s="15">
        <f t="shared" si="50"/>
        <v>-91585.56</v>
      </c>
      <c r="P208" s="13">
        <f t="shared" si="51"/>
        <v>121.66368220015281</v>
      </c>
      <c r="Q208" s="15">
        <f t="shared" si="52"/>
        <v>7089.4400000000023</v>
      </c>
    </row>
    <row r="209" spans="1:17" ht="101.25" hidden="1" outlineLevel="4" x14ac:dyDescent="0.2">
      <c r="A209" s="9" t="s">
        <v>272</v>
      </c>
      <c r="B209" s="18" t="s">
        <v>273</v>
      </c>
      <c r="C209" s="17">
        <v>0</v>
      </c>
      <c r="D209" s="17">
        <v>131400</v>
      </c>
      <c r="E209" s="17">
        <v>131400</v>
      </c>
      <c r="F209" s="17">
        <v>32725</v>
      </c>
      <c r="G209" s="17">
        <v>39814.44</v>
      </c>
      <c r="H209" s="13">
        <f t="shared" si="44"/>
        <v>2.9799757393061673E-2</v>
      </c>
      <c r="I209" s="13">
        <f t="shared" si="53"/>
        <v>0.21332894102253008</v>
      </c>
      <c r="J209" s="13" t="e">
        <f t="shared" si="45"/>
        <v>#DIV/0!</v>
      </c>
      <c r="K209" s="15">
        <f t="shared" si="46"/>
        <v>39814.44</v>
      </c>
      <c r="L209" s="13">
        <f t="shared" si="47"/>
        <v>30.30018264840183</v>
      </c>
      <c r="M209" s="15">
        <f t="shared" si="48"/>
        <v>-91585.56</v>
      </c>
      <c r="N209" s="13">
        <f t="shared" si="49"/>
        <v>30.30018264840183</v>
      </c>
      <c r="O209" s="15">
        <f t="shared" si="50"/>
        <v>-91585.56</v>
      </c>
      <c r="P209" s="13">
        <f t="shared" si="51"/>
        <v>121.66368220015281</v>
      </c>
      <c r="Q209" s="15">
        <f t="shared" si="52"/>
        <v>7089.4400000000023</v>
      </c>
    </row>
    <row r="210" spans="1:17" ht="101.25" hidden="1" outlineLevel="5" x14ac:dyDescent="0.2">
      <c r="A210" s="9" t="s">
        <v>274</v>
      </c>
      <c r="B210" s="18" t="s">
        <v>273</v>
      </c>
      <c r="C210" s="17">
        <v>0</v>
      </c>
      <c r="D210" s="17">
        <v>500</v>
      </c>
      <c r="E210" s="17">
        <v>500</v>
      </c>
      <c r="F210" s="17">
        <v>0</v>
      </c>
      <c r="G210" s="17">
        <v>0</v>
      </c>
      <c r="H210" s="13">
        <f t="shared" si="44"/>
        <v>0</v>
      </c>
      <c r="I210" s="13">
        <f t="shared" si="53"/>
        <v>0</v>
      </c>
      <c r="J210" s="13" t="e">
        <f t="shared" si="45"/>
        <v>#DIV/0!</v>
      </c>
      <c r="K210" s="15">
        <f t="shared" si="46"/>
        <v>0</v>
      </c>
      <c r="L210" s="13">
        <f t="shared" si="47"/>
        <v>0</v>
      </c>
      <c r="M210" s="15">
        <f t="shared" si="48"/>
        <v>-500</v>
      </c>
      <c r="N210" s="13">
        <f t="shared" si="49"/>
        <v>0</v>
      </c>
      <c r="O210" s="15">
        <f t="shared" si="50"/>
        <v>-500</v>
      </c>
      <c r="P210" s="13" t="e">
        <f t="shared" si="51"/>
        <v>#DIV/0!</v>
      </c>
      <c r="Q210" s="15">
        <f t="shared" si="52"/>
        <v>0</v>
      </c>
    </row>
    <row r="211" spans="1:17" ht="101.25" hidden="1" outlineLevel="7" x14ac:dyDescent="0.2">
      <c r="A211" s="9" t="s">
        <v>274</v>
      </c>
      <c r="B211" s="18" t="s">
        <v>273</v>
      </c>
      <c r="C211" s="17">
        <v>0</v>
      </c>
      <c r="D211" s="17">
        <v>500</v>
      </c>
      <c r="E211" s="17">
        <v>500</v>
      </c>
      <c r="F211" s="17">
        <v>0</v>
      </c>
      <c r="G211" s="17">
        <v>0</v>
      </c>
      <c r="H211" s="13">
        <f t="shared" si="44"/>
        <v>0</v>
      </c>
      <c r="I211" s="13">
        <f t="shared" si="53"/>
        <v>0</v>
      </c>
      <c r="J211" s="13" t="e">
        <f t="shared" si="45"/>
        <v>#DIV/0!</v>
      </c>
      <c r="K211" s="15">
        <f t="shared" si="46"/>
        <v>0</v>
      </c>
      <c r="L211" s="13">
        <f t="shared" si="47"/>
        <v>0</v>
      </c>
      <c r="M211" s="15">
        <f t="shared" si="48"/>
        <v>-500</v>
      </c>
      <c r="N211" s="13">
        <f t="shared" si="49"/>
        <v>0</v>
      </c>
      <c r="O211" s="15">
        <f t="shared" si="50"/>
        <v>-500</v>
      </c>
      <c r="P211" s="13" t="e">
        <f t="shared" si="51"/>
        <v>#DIV/0!</v>
      </c>
      <c r="Q211" s="15">
        <f t="shared" si="52"/>
        <v>0</v>
      </c>
    </row>
    <row r="212" spans="1:17" ht="146.25" hidden="1" outlineLevel="5" x14ac:dyDescent="0.2">
      <c r="A212" s="9" t="s">
        <v>275</v>
      </c>
      <c r="B212" s="18" t="s">
        <v>276</v>
      </c>
      <c r="C212" s="17">
        <v>0</v>
      </c>
      <c r="D212" s="17">
        <v>0</v>
      </c>
      <c r="E212" s="17">
        <v>0</v>
      </c>
      <c r="F212" s="17">
        <v>0</v>
      </c>
      <c r="G212" s="17">
        <v>3121.64</v>
      </c>
      <c r="H212" s="13">
        <f t="shared" si="44"/>
        <v>2.3364416193842495E-3</v>
      </c>
      <c r="I212" s="13">
        <f t="shared" si="53"/>
        <v>1.6725995780766244E-2</v>
      </c>
      <c r="J212" s="13" t="e">
        <f t="shared" si="45"/>
        <v>#DIV/0!</v>
      </c>
      <c r="K212" s="15">
        <f t="shared" si="46"/>
        <v>3121.64</v>
      </c>
      <c r="L212" s="13" t="e">
        <f t="shared" si="47"/>
        <v>#DIV/0!</v>
      </c>
      <c r="M212" s="15">
        <f t="shared" si="48"/>
        <v>3121.64</v>
      </c>
      <c r="N212" s="13" t="e">
        <f t="shared" si="49"/>
        <v>#DIV/0!</v>
      </c>
      <c r="O212" s="15">
        <f t="shared" si="50"/>
        <v>3121.64</v>
      </c>
      <c r="P212" s="13" t="e">
        <f t="shared" si="51"/>
        <v>#DIV/0!</v>
      </c>
      <c r="Q212" s="15">
        <f t="shared" si="52"/>
        <v>3121.64</v>
      </c>
    </row>
    <row r="213" spans="1:17" ht="146.25" hidden="1" outlineLevel="7" x14ac:dyDescent="0.2">
      <c r="A213" s="9" t="s">
        <v>275</v>
      </c>
      <c r="B213" s="18" t="s">
        <v>276</v>
      </c>
      <c r="C213" s="17">
        <v>0</v>
      </c>
      <c r="D213" s="17">
        <v>0</v>
      </c>
      <c r="E213" s="17">
        <v>0</v>
      </c>
      <c r="F213" s="17">
        <v>0</v>
      </c>
      <c r="G213" s="17">
        <v>3121.64</v>
      </c>
      <c r="H213" s="13">
        <f t="shared" si="44"/>
        <v>2.3364416193842495E-3</v>
      </c>
      <c r="I213" s="13">
        <f t="shared" si="53"/>
        <v>1.6725995780766244E-2</v>
      </c>
      <c r="J213" s="13" t="e">
        <f t="shared" si="45"/>
        <v>#DIV/0!</v>
      </c>
      <c r="K213" s="15">
        <f t="shared" si="46"/>
        <v>3121.64</v>
      </c>
      <c r="L213" s="13" t="e">
        <f t="shared" si="47"/>
        <v>#DIV/0!</v>
      </c>
      <c r="M213" s="15">
        <f t="shared" si="48"/>
        <v>3121.64</v>
      </c>
      <c r="N213" s="13" t="e">
        <f t="shared" si="49"/>
        <v>#DIV/0!</v>
      </c>
      <c r="O213" s="15">
        <f t="shared" si="50"/>
        <v>3121.64</v>
      </c>
      <c r="P213" s="13" t="e">
        <f t="shared" si="51"/>
        <v>#DIV/0!</v>
      </c>
      <c r="Q213" s="15">
        <f t="shared" si="52"/>
        <v>3121.64</v>
      </c>
    </row>
    <row r="214" spans="1:17" ht="101.25" hidden="1" outlineLevel="5" x14ac:dyDescent="0.2">
      <c r="A214" s="9" t="s">
        <v>277</v>
      </c>
      <c r="B214" s="18" t="s">
        <v>273</v>
      </c>
      <c r="C214" s="17">
        <v>0</v>
      </c>
      <c r="D214" s="17">
        <v>130900</v>
      </c>
      <c r="E214" s="17">
        <v>130900</v>
      </c>
      <c r="F214" s="17">
        <v>32725</v>
      </c>
      <c r="G214" s="17">
        <v>36692.800000000003</v>
      </c>
      <c r="H214" s="13">
        <f t="shared" si="44"/>
        <v>2.7463315773677426E-2</v>
      </c>
      <c r="I214" s="13">
        <f t="shared" si="53"/>
        <v>0.19660294524176386</v>
      </c>
      <c r="J214" s="13" t="e">
        <f t="shared" si="45"/>
        <v>#DIV/0!</v>
      </c>
      <c r="K214" s="15">
        <f t="shared" si="46"/>
        <v>36692.800000000003</v>
      </c>
      <c r="L214" s="13">
        <f t="shared" si="47"/>
        <v>28.031168831168834</v>
      </c>
      <c r="M214" s="15">
        <f t="shared" si="48"/>
        <v>-94207.2</v>
      </c>
      <c r="N214" s="13">
        <f t="shared" si="49"/>
        <v>28.031168831168834</v>
      </c>
      <c r="O214" s="15">
        <f t="shared" si="50"/>
        <v>-94207.2</v>
      </c>
      <c r="P214" s="13">
        <f t="shared" si="51"/>
        <v>112.12467532467534</v>
      </c>
      <c r="Q214" s="15">
        <f t="shared" si="52"/>
        <v>3967.8000000000029</v>
      </c>
    </row>
    <row r="215" spans="1:17" ht="101.25" hidden="1" outlineLevel="7" x14ac:dyDescent="0.2">
      <c r="A215" s="9" t="s">
        <v>277</v>
      </c>
      <c r="B215" s="18" t="s">
        <v>273</v>
      </c>
      <c r="C215" s="17">
        <v>0</v>
      </c>
      <c r="D215" s="17">
        <v>130900</v>
      </c>
      <c r="E215" s="17">
        <v>130900</v>
      </c>
      <c r="F215" s="17">
        <v>32725</v>
      </c>
      <c r="G215" s="17">
        <v>36692.800000000003</v>
      </c>
      <c r="H215" s="13">
        <f t="shared" si="44"/>
        <v>2.7463315773677426E-2</v>
      </c>
      <c r="I215" s="13">
        <f t="shared" si="53"/>
        <v>0.19660294524176386</v>
      </c>
      <c r="J215" s="13" t="e">
        <f t="shared" si="45"/>
        <v>#DIV/0!</v>
      </c>
      <c r="K215" s="15">
        <f t="shared" si="46"/>
        <v>36692.800000000003</v>
      </c>
      <c r="L215" s="13">
        <f t="shared" si="47"/>
        <v>28.031168831168834</v>
      </c>
      <c r="M215" s="15">
        <f t="shared" si="48"/>
        <v>-94207.2</v>
      </c>
      <c r="N215" s="13">
        <f t="shared" si="49"/>
        <v>28.031168831168834</v>
      </c>
      <c r="O215" s="15">
        <f t="shared" si="50"/>
        <v>-94207.2</v>
      </c>
      <c r="P215" s="13">
        <f t="shared" si="51"/>
        <v>112.12467532467534</v>
      </c>
      <c r="Q215" s="15">
        <f t="shared" si="52"/>
        <v>3967.8000000000029</v>
      </c>
    </row>
    <row r="216" spans="1:17" ht="135" outlineLevel="2" collapsed="1" x14ac:dyDescent="0.2">
      <c r="A216" s="9" t="s">
        <v>278</v>
      </c>
      <c r="B216" s="18" t="s">
        <v>279</v>
      </c>
      <c r="C216" s="17">
        <v>0</v>
      </c>
      <c r="D216" s="17">
        <v>43600</v>
      </c>
      <c r="E216" s="17">
        <v>43600</v>
      </c>
      <c r="F216" s="17">
        <v>10825</v>
      </c>
      <c r="G216" s="17">
        <v>15000</v>
      </c>
      <c r="H216" s="13">
        <f t="shared" si="44"/>
        <v>1.1226991033803944E-2</v>
      </c>
      <c r="I216" s="13">
        <f t="shared" si="53"/>
        <v>8.0371194856387565E-2</v>
      </c>
      <c r="J216" s="13">
        <v>0</v>
      </c>
      <c r="K216" s="15">
        <f t="shared" si="46"/>
        <v>15000</v>
      </c>
      <c r="L216" s="13">
        <f t="shared" si="47"/>
        <v>34.403669724770644</v>
      </c>
      <c r="M216" s="15">
        <f t="shared" si="48"/>
        <v>-28600</v>
      </c>
      <c r="N216" s="13">
        <f t="shared" si="49"/>
        <v>34.403669724770644</v>
      </c>
      <c r="O216" s="15">
        <f t="shared" si="50"/>
        <v>-28600</v>
      </c>
      <c r="P216" s="13">
        <f t="shared" si="51"/>
        <v>138.56812933025404</v>
      </c>
      <c r="Q216" s="15">
        <f t="shared" si="52"/>
        <v>4175</v>
      </c>
    </row>
    <row r="217" spans="1:17" ht="157.5" hidden="1" outlineLevel="3" x14ac:dyDescent="0.2">
      <c r="A217" s="9" t="s">
        <v>280</v>
      </c>
      <c r="B217" s="18" t="s">
        <v>281</v>
      </c>
      <c r="C217" s="17">
        <v>0</v>
      </c>
      <c r="D217" s="17">
        <v>43600</v>
      </c>
      <c r="E217" s="17">
        <v>43600</v>
      </c>
      <c r="F217" s="17">
        <v>10825</v>
      </c>
      <c r="G217" s="17">
        <v>15000</v>
      </c>
      <c r="H217" s="13">
        <f t="shared" si="44"/>
        <v>1.1226991033803944E-2</v>
      </c>
      <c r="I217" s="13">
        <f t="shared" si="53"/>
        <v>8.0371194856387565E-2</v>
      </c>
      <c r="J217" s="13" t="e">
        <f t="shared" si="45"/>
        <v>#DIV/0!</v>
      </c>
      <c r="K217" s="15">
        <f t="shared" si="46"/>
        <v>15000</v>
      </c>
      <c r="L217" s="13">
        <f t="shared" si="47"/>
        <v>34.403669724770644</v>
      </c>
      <c r="M217" s="15">
        <f t="shared" si="48"/>
        <v>-28600</v>
      </c>
      <c r="N217" s="13">
        <f t="shared" si="49"/>
        <v>34.403669724770644</v>
      </c>
      <c r="O217" s="15">
        <f t="shared" si="50"/>
        <v>-28600</v>
      </c>
      <c r="P217" s="13">
        <f t="shared" si="51"/>
        <v>138.56812933025404</v>
      </c>
      <c r="Q217" s="15">
        <f t="shared" si="52"/>
        <v>4175</v>
      </c>
    </row>
    <row r="218" spans="1:17" ht="157.5" hidden="1" outlineLevel="4" x14ac:dyDescent="0.2">
      <c r="A218" s="9" t="s">
        <v>282</v>
      </c>
      <c r="B218" s="18" t="s">
        <v>281</v>
      </c>
      <c r="C218" s="17">
        <v>0</v>
      </c>
      <c r="D218" s="17">
        <v>43300</v>
      </c>
      <c r="E218" s="17">
        <v>43300</v>
      </c>
      <c r="F218" s="17">
        <v>10825</v>
      </c>
      <c r="G218" s="17">
        <v>15000</v>
      </c>
      <c r="H218" s="13">
        <f t="shared" si="44"/>
        <v>1.1226991033803944E-2</v>
      </c>
      <c r="I218" s="13">
        <f t="shared" si="53"/>
        <v>8.0371194856387565E-2</v>
      </c>
      <c r="J218" s="13" t="e">
        <f t="shared" si="45"/>
        <v>#DIV/0!</v>
      </c>
      <c r="K218" s="15">
        <f t="shared" si="46"/>
        <v>15000</v>
      </c>
      <c r="L218" s="13">
        <f t="shared" si="47"/>
        <v>34.64203233256351</v>
      </c>
      <c r="M218" s="15">
        <f t="shared" si="48"/>
        <v>-28300</v>
      </c>
      <c r="N218" s="13">
        <f t="shared" si="49"/>
        <v>34.64203233256351</v>
      </c>
      <c r="O218" s="15">
        <f t="shared" si="50"/>
        <v>-28300</v>
      </c>
      <c r="P218" s="13">
        <f t="shared" si="51"/>
        <v>138.56812933025404</v>
      </c>
      <c r="Q218" s="15">
        <f t="shared" si="52"/>
        <v>4175</v>
      </c>
    </row>
    <row r="219" spans="1:17" ht="157.5" hidden="1" outlineLevel="7" x14ac:dyDescent="0.2">
      <c r="A219" s="9" t="s">
        <v>282</v>
      </c>
      <c r="B219" s="18" t="s">
        <v>281</v>
      </c>
      <c r="C219" s="17">
        <v>0</v>
      </c>
      <c r="D219" s="17">
        <v>43300</v>
      </c>
      <c r="E219" s="17">
        <v>43300</v>
      </c>
      <c r="F219" s="17">
        <v>10825</v>
      </c>
      <c r="G219" s="17">
        <v>15000</v>
      </c>
      <c r="H219" s="13">
        <f t="shared" si="44"/>
        <v>1.1226991033803944E-2</v>
      </c>
      <c r="I219" s="13">
        <f t="shared" si="53"/>
        <v>8.0371194856387565E-2</v>
      </c>
      <c r="J219" s="13" t="e">
        <f t="shared" si="45"/>
        <v>#DIV/0!</v>
      </c>
      <c r="K219" s="15">
        <f t="shared" si="46"/>
        <v>15000</v>
      </c>
      <c r="L219" s="13">
        <f t="shared" si="47"/>
        <v>34.64203233256351</v>
      </c>
      <c r="M219" s="15">
        <f t="shared" si="48"/>
        <v>-28300</v>
      </c>
      <c r="N219" s="13">
        <f t="shared" si="49"/>
        <v>34.64203233256351</v>
      </c>
      <c r="O219" s="15">
        <f t="shared" si="50"/>
        <v>-28300</v>
      </c>
      <c r="P219" s="13">
        <f t="shared" si="51"/>
        <v>138.56812933025404</v>
      </c>
      <c r="Q219" s="15">
        <f t="shared" si="52"/>
        <v>4175</v>
      </c>
    </row>
    <row r="220" spans="1:17" ht="157.5" hidden="1" outlineLevel="4" x14ac:dyDescent="0.2">
      <c r="A220" s="9" t="s">
        <v>283</v>
      </c>
      <c r="B220" s="18" t="s">
        <v>281</v>
      </c>
      <c r="C220" s="17">
        <v>0</v>
      </c>
      <c r="D220" s="17">
        <v>300</v>
      </c>
      <c r="E220" s="17">
        <v>300</v>
      </c>
      <c r="F220" s="17">
        <v>0</v>
      </c>
      <c r="G220" s="17">
        <v>0</v>
      </c>
      <c r="H220" s="13">
        <f t="shared" si="44"/>
        <v>0</v>
      </c>
      <c r="I220" s="13">
        <f t="shared" si="53"/>
        <v>0</v>
      </c>
      <c r="J220" s="13" t="e">
        <f t="shared" si="45"/>
        <v>#DIV/0!</v>
      </c>
      <c r="K220" s="15">
        <f t="shared" si="46"/>
        <v>0</v>
      </c>
      <c r="L220" s="13">
        <f t="shared" si="47"/>
        <v>0</v>
      </c>
      <c r="M220" s="15">
        <f t="shared" si="48"/>
        <v>-300</v>
      </c>
      <c r="N220" s="13">
        <f t="shared" si="49"/>
        <v>0</v>
      </c>
      <c r="O220" s="15">
        <f t="shared" si="50"/>
        <v>-300</v>
      </c>
      <c r="P220" s="13" t="e">
        <f t="shared" si="51"/>
        <v>#DIV/0!</v>
      </c>
      <c r="Q220" s="15">
        <f t="shared" si="52"/>
        <v>0</v>
      </c>
    </row>
    <row r="221" spans="1:17" ht="157.5" hidden="1" outlineLevel="7" x14ac:dyDescent="0.2">
      <c r="A221" s="9" t="s">
        <v>283</v>
      </c>
      <c r="B221" s="18" t="s">
        <v>281</v>
      </c>
      <c r="C221" s="17">
        <v>0</v>
      </c>
      <c r="D221" s="17">
        <v>300</v>
      </c>
      <c r="E221" s="17">
        <v>300</v>
      </c>
      <c r="F221" s="17">
        <v>0</v>
      </c>
      <c r="G221" s="17">
        <v>0</v>
      </c>
      <c r="H221" s="13">
        <f t="shared" si="44"/>
        <v>0</v>
      </c>
      <c r="I221" s="13">
        <f t="shared" si="53"/>
        <v>0</v>
      </c>
      <c r="J221" s="13" t="e">
        <f t="shared" si="45"/>
        <v>#DIV/0!</v>
      </c>
      <c r="K221" s="15">
        <f t="shared" si="46"/>
        <v>0</v>
      </c>
      <c r="L221" s="13">
        <f t="shared" si="47"/>
        <v>0</v>
      </c>
      <c r="M221" s="15">
        <f t="shared" si="48"/>
        <v>-300</v>
      </c>
      <c r="N221" s="13">
        <f t="shared" si="49"/>
        <v>0</v>
      </c>
      <c r="O221" s="15">
        <f t="shared" si="50"/>
        <v>-300</v>
      </c>
      <c r="P221" s="13" t="e">
        <f t="shared" si="51"/>
        <v>#DIV/0!</v>
      </c>
      <c r="Q221" s="15">
        <f t="shared" si="52"/>
        <v>0</v>
      </c>
    </row>
    <row r="222" spans="1:17" ht="101.25" customHeight="1" outlineLevel="7" x14ac:dyDescent="0.2">
      <c r="A222" s="9" t="s">
        <v>437</v>
      </c>
      <c r="B222" s="18" t="s">
        <v>438</v>
      </c>
      <c r="C222" s="17">
        <v>30368.23</v>
      </c>
      <c r="D222" s="17">
        <v>0</v>
      </c>
      <c r="E222" s="17">
        <v>0</v>
      </c>
      <c r="F222" s="17">
        <v>0</v>
      </c>
      <c r="G222" s="17">
        <v>0</v>
      </c>
      <c r="H222" s="13">
        <f t="shared" si="44"/>
        <v>0</v>
      </c>
      <c r="I222" s="13">
        <f t="shared" si="53"/>
        <v>0</v>
      </c>
      <c r="J222" s="13">
        <f t="shared" si="45"/>
        <v>0</v>
      </c>
      <c r="K222" s="15">
        <f t="shared" si="46"/>
        <v>-30368.23</v>
      </c>
      <c r="L222" s="13">
        <v>0</v>
      </c>
      <c r="M222" s="15">
        <f t="shared" si="48"/>
        <v>0</v>
      </c>
      <c r="N222" s="13">
        <v>0</v>
      </c>
      <c r="O222" s="15">
        <f t="shared" si="50"/>
        <v>0</v>
      </c>
      <c r="P222" s="13">
        <v>0</v>
      </c>
      <c r="Q222" s="15">
        <f t="shared" si="52"/>
        <v>0</v>
      </c>
    </row>
    <row r="223" spans="1:17" ht="22.5" outlineLevel="2" collapsed="1" x14ac:dyDescent="0.2">
      <c r="A223" s="9" t="s">
        <v>284</v>
      </c>
      <c r="B223" s="16" t="s">
        <v>285</v>
      </c>
      <c r="C223" s="17">
        <v>170223.43</v>
      </c>
      <c r="D223" s="17">
        <v>166600</v>
      </c>
      <c r="E223" s="17">
        <v>166600</v>
      </c>
      <c r="F223" s="17">
        <v>41650</v>
      </c>
      <c r="G223" s="17">
        <v>261142.63</v>
      </c>
      <c r="H223" s="13">
        <f t="shared" si="44"/>
        <v>0.19545639770359871</v>
      </c>
      <c r="I223" s="13">
        <f t="shared" si="53"/>
        <v>1.3992230134026344</v>
      </c>
      <c r="J223" s="13">
        <f t="shared" si="45"/>
        <v>153.41168369125216</v>
      </c>
      <c r="K223" s="15">
        <f t="shared" si="46"/>
        <v>90919.200000000012</v>
      </c>
      <c r="L223" s="13">
        <f t="shared" si="47"/>
        <v>156.74827731092438</v>
      </c>
      <c r="M223" s="15">
        <f t="shared" si="48"/>
        <v>94542.63</v>
      </c>
      <c r="N223" s="13">
        <f t="shared" si="49"/>
        <v>156.74827731092438</v>
      </c>
      <c r="O223" s="15">
        <f t="shared" si="50"/>
        <v>94542.63</v>
      </c>
      <c r="P223" s="13">
        <f t="shared" si="51"/>
        <v>626.99310924369752</v>
      </c>
      <c r="Q223" s="15">
        <f t="shared" si="52"/>
        <v>219492.63</v>
      </c>
    </row>
    <row r="224" spans="1:17" ht="202.5" hidden="1" outlineLevel="3" x14ac:dyDescent="0.2">
      <c r="A224" s="9" t="s">
        <v>286</v>
      </c>
      <c r="B224" s="18" t="s">
        <v>287</v>
      </c>
      <c r="C224" s="17">
        <v>0</v>
      </c>
      <c r="D224" s="17">
        <v>166600</v>
      </c>
      <c r="E224" s="17">
        <v>166600</v>
      </c>
      <c r="F224" s="17">
        <v>41650</v>
      </c>
      <c r="G224" s="17">
        <v>261142.63</v>
      </c>
      <c r="H224" s="13">
        <f t="shared" si="44"/>
        <v>0.19545639770359871</v>
      </c>
      <c r="I224" s="13">
        <f t="shared" si="53"/>
        <v>1.3992230134026344</v>
      </c>
      <c r="J224" s="13" t="e">
        <f t="shared" si="45"/>
        <v>#DIV/0!</v>
      </c>
      <c r="K224" s="15">
        <f t="shared" si="46"/>
        <v>261142.63</v>
      </c>
      <c r="L224" s="13">
        <f t="shared" si="47"/>
        <v>156.74827731092438</v>
      </c>
      <c r="M224" s="15">
        <f t="shared" si="48"/>
        <v>94542.63</v>
      </c>
      <c r="N224" s="13">
        <f t="shared" si="49"/>
        <v>156.74827731092438</v>
      </c>
      <c r="O224" s="15">
        <f t="shared" si="50"/>
        <v>94542.63</v>
      </c>
      <c r="P224" s="13">
        <f t="shared" si="51"/>
        <v>626.99310924369752</v>
      </c>
      <c r="Q224" s="15">
        <f t="shared" si="52"/>
        <v>219492.63</v>
      </c>
    </row>
    <row r="225" spans="1:17" ht="202.5" hidden="1" outlineLevel="7" x14ac:dyDescent="0.2">
      <c r="A225" s="9" t="s">
        <v>286</v>
      </c>
      <c r="B225" s="18" t="s">
        <v>287</v>
      </c>
      <c r="C225" s="17">
        <v>0</v>
      </c>
      <c r="D225" s="17">
        <v>166600</v>
      </c>
      <c r="E225" s="17">
        <v>166600</v>
      </c>
      <c r="F225" s="17">
        <v>41650</v>
      </c>
      <c r="G225" s="17">
        <v>261142.63</v>
      </c>
      <c r="H225" s="13">
        <f t="shared" si="44"/>
        <v>0.19545639770359871</v>
      </c>
      <c r="I225" s="13">
        <f t="shared" si="53"/>
        <v>1.3992230134026344</v>
      </c>
      <c r="J225" s="13" t="e">
        <f t="shared" si="45"/>
        <v>#DIV/0!</v>
      </c>
      <c r="K225" s="15">
        <f t="shared" si="46"/>
        <v>261142.63</v>
      </c>
      <c r="L225" s="13">
        <f t="shared" si="47"/>
        <v>156.74827731092438</v>
      </c>
      <c r="M225" s="15">
        <f t="shared" si="48"/>
        <v>94542.63</v>
      </c>
      <c r="N225" s="13">
        <f t="shared" si="49"/>
        <v>156.74827731092438</v>
      </c>
      <c r="O225" s="15">
        <f t="shared" si="50"/>
        <v>94542.63</v>
      </c>
      <c r="P225" s="13">
        <f t="shared" si="51"/>
        <v>626.99310924369752</v>
      </c>
      <c r="Q225" s="15">
        <f t="shared" si="52"/>
        <v>219492.63</v>
      </c>
    </row>
    <row r="226" spans="1:17" ht="11.25" outlineLevel="1" x14ac:dyDescent="0.2">
      <c r="A226" s="9" t="s">
        <v>288</v>
      </c>
      <c r="B226" s="16" t="s">
        <v>289</v>
      </c>
      <c r="C226" s="17">
        <f>C227+C230</f>
        <v>661101.12</v>
      </c>
      <c r="D226" s="17">
        <f t="shared" ref="D226:G226" si="54">D227+D230</f>
        <v>449178.6</v>
      </c>
      <c r="E226" s="17">
        <f t="shared" si="54"/>
        <v>449178.6</v>
      </c>
      <c r="F226" s="17">
        <f t="shared" si="54"/>
        <v>449178.6</v>
      </c>
      <c r="G226" s="17">
        <f t="shared" si="54"/>
        <v>486730.36</v>
      </c>
      <c r="H226" s="13">
        <f t="shared" si="44"/>
        <v>0.36430115917334438</v>
      </c>
      <c r="I226" s="13">
        <f t="shared" si="53"/>
        <v>2.6079400404053108</v>
      </c>
      <c r="J226" s="13">
        <f t="shared" si="45"/>
        <v>73.624192317205569</v>
      </c>
      <c r="K226" s="15">
        <f t="shared" si="46"/>
        <v>-174370.76</v>
      </c>
      <c r="L226" s="13">
        <f t="shared" si="47"/>
        <v>108.3600955165718</v>
      </c>
      <c r="M226" s="15">
        <f t="shared" si="48"/>
        <v>37551.760000000009</v>
      </c>
      <c r="N226" s="13">
        <f t="shared" si="49"/>
        <v>108.3600955165718</v>
      </c>
      <c r="O226" s="15">
        <f t="shared" si="50"/>
        <v>37551.760000000009</v>
      </c>
      <c r="P226" s="13">
        <f t="shared" si="51"/>
        <v>108.3600955165718</v>
      </c>
      <c r="Q226" s="15">
        <f t="shared" si="52"/>
        <v>37551.760000000009</v>
      </c>
    </row>
    <row r="227" spans="1:17" ht="11.25" outlineLevel="2" collapsed="1" x14ac:dyDescent="0.2">
      <c r="A227" s="9" t="s">
        <v>290</v>
      </c>
      <c r="B227" s="16" t="s">
        <v>291</v>
      </c>
      <c r="C227" s="17">
        <v>206371.66</v>
      </c>
      <c r="D227" s="17">
        <v>0</v>
      </c>
      <c r="E227" s="17">
        <v>0</v>
      </c>
      <c r="F227" s="17">
        <v>0</v>
      </c>
      <c r="G227" s="17">
        <v>30731.759999999998</v>
      </c>
      <c r="H227" s="13">
        <f t="shared" si="44"/>
        <v>2.3001679598200979E-2</v>
      </c>
      <c r="I227" s="13">
        <f t="shared" si="53"/>
        <v>0.16466321808264911</v>
      </c>
      <c r="J227" s="13">
        <f t="shared" si="45"/>
        <v>14.891463294911714</v>
      </c>
      <c r="K227" s="15">
        <f t="shared" si="46"/>
        <v>-175639.9</v>
      </c>
      <c r="L227" s="13">
        <v>0</v>
      </c>
      <c r="M227" s="15">
        <f t="shared" si="48"/>
        <v>30731.759999999998</v>
      </c>
      <c r="N227" s="13">
        <v>0</v>
      </c>
      <c r="O227" s="15">
        <f t="shared" si="50"/>
        <v>30731.759999999998</v>
      </c>
      <c r="P227" s="13">
        <v>0</v>
      </c>
      <c r="Q227" s="15">
        <f t="shared" si="52"/>
        <v>30731.759999999998</v>
      </c>
    </row>
    <row r="228" spans="1:17" ht="22.5" hidden="1" outlineLevel="3" x14ac:dyDescent="0.2">
      <c r="A228" s="9" t="s">
        <v>292</v>
      </c>
      <c r="B228" s="16" t="s">
        <v>293</v>
      </c>
      <c r="C228" s="17">
        <v>0</v>
      </c>
      <c r="D228" s="17">
        <v>0</v>
      </c>
      <c r="E228" s="17">
        <v>0</v>
      </c>
      <c r="F228" s="17">
        <v>0</v>
      </c>
      <c r="G228" s="17">
        <v>30731.759999999998</v>
      </c>
      <c r="H228" s="13">
        <f t="shared" si="44"/>
        <v>2.3001679598200979E-2</v>
      </c>
      <c r="I228" s="13">
        <f t="shared" si="53"/>
        <v>0.16466321808264911</v>
      </c>
      <c r="J228" s="13" t="e">
        <f t="shared" si="45"/>
        <v>#DIV/0!</v>
      </c>
      <c r="K228" s="15">
        <f t="shared" si="46"/>
        <v>30731.759999999998</v>
      </c>
      <c r="L228" s="13" t="e">
        <f t="shared" si="47"/>
        <v>#DIV/0!</v>
      </c>
      <c r="M228" s="15">
        <f t="shared" si="48"/>
        <v>30731.759999999998</v>
      </c>
      <c r="N228" s="13" t="e">
        <f t="shared" si="49"/>
        <v>#DIV/0!</v>
      </c>
      <c r="O228" s="15">
        <f t="shared" si="50"/>
        <v>30731.759999999998</v>
      </c>
      <c r="P228" s="13" t="e">
        <f t="shared" si="51"/>
        <v>#DIV/0!</v>
      </c>
      <c r="Q228" s="15">
        <f t="shared" si="52"/>
        <v>30731.759999999998</v>
      </c>
    </row>
    <row r="229" spans="1:17" ht="22.5" hidden="1" outlineLevel="7" x14ac:dyDescent="0.2">
      <c r="A229" s="9" t="s">
        <v>292</v>
      </c>
      <c r="B229" s="16" t="s">
        <v>293</v>
      </c>
      <c r="C229" s="17">
        <v>0</v>
      </c>
      <c r="D229" s="17">
        <v>0</v>
      </c>
      <c r="E229" s="17">
        <v>0</v>
      </c>
      <c r="F229" s="17">
        <v>0</v>
      </c>
      <c r="G229" s="17">
        <v>30731.759999999998</v>
      </c>
      <c r="H229" s="13">
        <f t="shared" si="44"/>
        <v>2.3001679598200979E-2</v>
      </c>
      <c r="I229" s="13">
        <f t="shared" si="53"/>
        <v>0.16466321808264911</v>
      </c>
      <c r="J229" s="13" t="e">
        <f t="shared" si="45"/>
        <v>#DIV/0!</v>
      </c>
      <c r="K229" s="15">
        <f t="shared" si="46"/>
        <v>30731.759999999998</v>
      </c>
      <c r="L229" s="13" t="e">
        <f t="shared" si="47"/>
        <v>#DIV/0!</v>
      </c>
      <c r="M229" s="15">
        <f t="shared" si="48"/>
        <v>30731.759999999998</v>
      </c>
      <c r="N229" s="13" t="e">
        <f t="shared" si="49"/>
        <v>#DIV/0!</v>
      </c>
      <c r="O229" s="15">
        <f t="shared" si="50"/>
        <v>30731.759999999998</v>
      </c>
      <c r="P229" s="13" t="e">
        <f t="shared" si="51"/>
        <v>#DIV/0!</v>
      </c>
      <c r="Q229" s="15">
        <f t="shared" si="52"/>
        <v>30731.759999999998</v>
      </c>
    </row>
    <row r="230" spans="1:17" ht="11.25" outlineLevel="2" collapsed="1" x14ac:dyDescent="0.2">
      <c r="A230" s="9" t="s">
        <v>294</v>
      </c>
      <c r="B230" s="16" t="s">
        <v>295</v>
      </c>
      <c r="C230" s="17">
        <v>454729.46</v>
      </c>
      <c r="D230" s="17">
        <v>449178.6</v>
      </c>
      <c r="E230" s="17">
        <v>449178.6</v>
      </c>
      <c r="F230" s="17">
        <v>449178.6</v>
      </c>
      <c r="G230" s="17">
        <v>455998.6</v>
      </c>
      <c r="H230" s="13">
        <f t="shared" si="44"/>
        <v>0.34129947957514339</v>
      </c>
      <c r="I230" s="13">
        <f t="shared" si="53"/>
        <v>2.443276822322662</v>
      </c>
      <c r="J230" s="13">
        <f t="shared" si="45"/>
        <v>100.27909781785415</v>
      </c>
      <c r="K230" s="15">
        <f t="shared" si="46"/>
        <v>1269.1399999999558</v>
      </c>
      <c r="L230" s="13">
        <f t="shared" si="47"/>
        <v>101.51832700845497</v>
      </c>
      <c r="M230" s="15">
        <f t="shared" si="48"/>
        <v>6820</v>
      </c>
      <c r="N230" s="13">
        <f t="shared" si="49"/>
        <v>101.51832700845497</v>
      </c>
      <c r="O230" s="15">
        <f t="shared" si="50"/>
        <v>6820</v>
      </c>
      <c r="P230" s="13">
        <f t="shared" si="51"/>
        <v>101.51832700845497</v>
      </c>
      <c r="Q230" s="15">
        <f t="shared" si="52"/>
        <v>6820</v>
      </c>
    </row>
    <row r="231" spans="1:17" ht="22.5" hidden="1" outlineLevel="3" x14ac:dyDescent="0.2">
      <c r="A231" s="9" t="s">
        <v>296</v>
      </c>
      <c r="B231" s="16" t="s">
        <v>297</v>
      </c>
      <c r="C231" s="17">
        <v>0</v>
      </c>
      <c r="D231" s="17">
        <v>449178.6</v>
      </c>
      <c r="E231" s="17">
        <v>449178.6</v>
      </c>
      <c r="F231" s="17">
        <v>449178.6</v>
      </c>
      <c r="G231" s="17">
        <v>455998.6</v>
      </c>
      <c r="H231" s="13">
        <f t="shared" si="44"/>
        <v>0.34129947957514339</v>
      </c>
      <c r="I231" s="19"/>
      <c r="J231" s="13" t="e">
        <f t="shared" si="45"/>
        <v>#DIV/0!</v>
      </c>
      <c r="K231" s="15">
        <f t="shared" si="46"/>
        <v>455998.6</v>
      </c>
      <c r="L231" s="13">
        <f t="shared" si="47"/>
        <v>101.51832700845497</v>
      </c>
      <c r="M231" s="15">
        <f t="shared" si="48"/>
        <v>6820</v>
      </c>
      <c r="N231" s="13">
        <f t="shared" si="49"/>
        <v>101.51832700845497</v>
      </c>
      <c r="O231" s="15">
        <f t="shared" si="50"/>
        <v>6820</v>
      </c>
      <c r="P231" s="13">
        <f t="shared" si="51"/>
        <v>101.51832700845497</v>
      </c>
      <c r="Q231" s="15">
        <f t="shared" si="52"/>
        <v>6820</v>
      </c>
    </row>
    <row r="232" spans="1:17" ht="45" hidden="1" outlineLevel="4" x14ac:dyDescent="0.2">
      <c r="A232" s="9" t="s">
        <v>298</v>
      </c>
      <c r="B232" s="16" t="s">
        <v>299</v>
      </c>
      <c r="C232" s="17">
        <v>0</v>
      </c>
      <c r="D232" s="17">
        <v>69286.7</v>
      </c>
      <c r="E232" s="17">
        <v>69286.7</v>
      </c>
      <c r="F232" s="17">
        <v>69286.7</v>
      </c>
      <c r="G232" s="17">
        <v>69286.7</v>
      </c>
      <c r="H232" s="13">
        <f t="shared" si="44"/>
        <v>5.1858743977457572E-2</v>
      </c>
      <c r="I232" s="19"/>
      <c r="J232" s="13" t="e">
        <f t="shared" si="45"/>
        <v>#DIV/0!</v>
      </c>
      <c r="K232" s="15">
        <f t="shared" si="46"/>
        <v>69286.7</v>
      </c>
      <c r="L232" s="13">
        <f t="shared" si="47"/>
        <v>100</v>
      </c>
      <c r="M232" s="15">
        <f t="shared" si="48"/>
        <v>0</v>
      </c>
      <c r="N232" s="13">
        <f t="shared" si="49"/>
        <v>100</v>
      </c>
      <c r="O232" s="15">
        <f t="shared" si="50"/>
        <v>0</v>
      </c>
      <c r="P232" s="13">
        <f t="shared" si="51"/>
        <v>100</v>
      </c>
      <c r="Q232" s="15">
        <f t="shared" si="52"/>
        <v>0</v>
      </c>
    </row>
    <row r="233" spans="1:17" ht="45" hidden="1" outlineLevel="7" x14ac:dyDescent="0.2">
      <c r="A233" s="9" t="s">
        <v>298</v>
      </c>
      <c r="B233" s="16" t="s">
        <v>299</v>
      </c>
      <c r="C233" s="17">
        <v>0</v>
      </c>
      <c r="D233" s="17">
        <v>69286.7</v>
      </c>
      <c r="E233" s="17">
        <v>69286.7</v>
      </c>
      <c r="F233" s="17">
        <v>69286.7</v>
      </c>
      <c r="G233" s="17">
        <v>69286.7</v>
      </c>
      <c r="H233" s="13">
        <f t="shared" si="44"/>
        <v>5.1858743977457572E-2</v>
      </c>
      <c r="I233" s="19"/>
      <c r="J233" s="13" t="e">
        <f t="shared" si="45"/>
        <v>#DIV/0!</v>
      </c>
      <c r="K233" s="15">
        <f t="shared" si="46"/>
        <v>69286.7</v>
      </c>
      <c r="L233" s="13">
        <f t="shared" si="47"/>
        <v>100</v>
      </c>
      <c r="M233" s="15">
        <f t="shared" si="48"/>
        <v>0</v>
      </c>
      <c r="N233" s="13">
        <f t="shared" si="49"/>
        <v>100</v>
      </c>
      <c r="O233" s="15">
        <f t="shared" si="50"/>
        <v>0</v>
      </c>
      <c r="P233" s="13">
        <f t="shared" si="51"/>
        <v>100</v>
      </c>
      <c r="Q233" s="15">
        <f t="shared" si="52"/>
        <v>0</v>
      </c>
    </row>
    <row r="234" spans="1:17" ht="45" hidden="1" outlineLevel="4" x14ac:dyDescent="0.2">
      <c r="A234" s="9" t="s">
        <v>300</v>
      </c>
      <c r="B234" s="16" t="s">
        <v>301</v>
      </c>
      <c r="C234" s="17">
        <v>0</v>
      </c>
      <c r="D234" s="17">
        <v>59891.9</v>
      </c>
      <c r="E234" s="17">
        <v>59891.9</v>
      </c>
      <c r="F234" s="17">
        <v>59891.9</v>
      </c>
      <c r="G234" s="17">
        <v>59891.9</v>
      </c>
      <c r="H234" s="13">
        <f t="shared" si="44"/>
        <v>4.4827054953165496E-2</v>
      </c>
      <c r="I234" s="19"/>
      <c r="J234" s="13" t="e">
        <f t="shared" si="45"/>
        <v>#DIV/0!</v>
      </c>
      <c r="K234" s="15">
        <f t="shared" si="46"/>
        <v>59891.9</v>
      </c>
      <c r="L234" s="13">
        <f t="shared" si="47"/>
        <v>100</v>
      </c>
      <c r="M234" s="15">
        <f t="shared" si="48"/>
        <v>0</v>
      </c>
      <c r="N234" s="13">
        <f t="shared" si="49"/>
        <v>100</v>
      </c>
      <c r="O234" s="15">
        <f t="shared" si="50"/>
        <v>0</v>
      </c>
      <c r="P234" s="13">
        <f t="shared" si="51"/>
        <v>100</v>
      </c>
      <c r="Q234" s="15">
        <f t="shared" si="52"/>
        <v>0</v>
      </c>
    </row>
    <row r="235" spans="1:17" ht="45" hidden="1" outlineLevel="7" x14ac:dyDescent="0.2">
      <c r="A235" s="9" t="s">
        <v>300</v>
      </c>
      <c r="B235" s="16" t="s">
        <v>301</v>
      </c>
      <c r="C235" s="17">
        <v>0</v>
      </c>
      <c r="D235" s="17">
        <v>59891.9</v>
      </c>
      <c r="E235" s="17">
        <v>59891.9</v>
      </c>
      <c r="F235" s="17">
        <v>59891.9</v>
      </c>
      <c r="G235" s="17">
        <v>59891.9</v>
      </c>
      <c r="H235" s="13">
        <f t="shared" si="44"/>
        <v>4.4827054953165496E-2</v>
      </c>
      <c r="I235" s="19"/>
      <c r="J235" s="13" t="e">
        <f t="shared" si="45"/>
        <v>#DIV/0!</v>
      </c>
      <c r="K235" s="15">
        <f t="shared" si="46"/>
        <v>59891.9</v>
      </c>
      <c r="L235" s="13">
        <f t="shared" si="47"/>
        <v>100</v>
      </c>
      <c r="M235" s="15">
        <f t="shared" si="48"/>
        <v>0</v>
      </c>
      <c r="N235" s="13">
        <f t="shared" si="49"/>
        <v>100</v>
      </c>
      <c r="O235" s="15">
        <f t="shared" si="50"/>
        <v>0</v>
      </c>
      <c r="P235" s="13">
        <f t="shared" si="51"/>
        <v>100</v>
      </c>
      <c r="Q235" s="15">
        <f t="shared" si="52"/>
        <v>0</v>
      </c>
    </row>
    <row r="236" spans="1:17" ht="56.25" hidden="1" outlineLevel="4" x14ac:dyDescent="0.2">
      <c r="A236" s="9" t="s">
        <v>302</v>
      </c>
      <c r="B236" s="16" t="s">
        <v>303</v>
      </c>
      <c r="C236" s="17">
        <v>0</v>
      </c>
      <c r="D236" s="17">
        <v>135000</v>
      </c>
      <c r="E236" s="17">
        <v>135000</v>
      </c>
      <c r="F236" s="17">
        <v>135000</v>
      </c>
      <c r="G236" s="17">
        <v>141820</v>
      </c>
      <c r="H236" s="13">
        <f t="shared" si="44"/>
        <v>0.10614745789427169</v>
      </c>
      <c r="I236" s="19"/>
      <c r="J236" s="13" t="e">
        <f t="shared" si="45"/>
        <v>#DIV/0!</v>
      </c>
      <c r="K236" s="15">
        <f t="shared" si="46"/>
        <v>141820</v>
      </c>
      <c r="L236" s="13">
        <f t="shared" si="47"/>
        <v>105.05185185185186</v>
      </c>
      <c r="M236" s="15">
        <f t="shared" si="48"/>
        <v>6820</v>
      </c>
      <c r="N236" s="13">
        <f t="shared" si="49"/>
        <v>105.05185185185186</v>
      </c>
      <c r="O236" s="15">
        <f t="shared" si="50"/>
        <v>6820</v>
      </c>
      <c r="P236" s="13">
        <f t="shared" si="51"/>
        <v>105.05185185185186</v>
      </c>
      <c r="Q236" s="15">
        <f t="shared" si="52"/>
        <v>6820</v>
      </c>
    </row>
    <row r="237" spans="1:17" ht="56.25" hidden="1" outlineLevel="7" x14ac:dyDescent="0.2">
      <c r="A237" s="9" t="s">
        <v>302</v>
      </c>
      <c r="B237" s="16" t="s">
        <v>303</v>
      </c>
      <c r="C237" s="17">
        <v>0</v>
      </c>
      <c r="D237" s="17">
        <v>135000</v>
      </c>
      <c r="E237" s="17">
        <v>135000</v>
      </c>
      <c r="F237" s="17">
        <v>135000</v>
      </c>
      <c r="G237" s="17">
        <v>141820</v>
      </c>
      <c r="H237" s="13">
        <f t="shared" si="44"/>
        <v>0.10614745789427169</v>
      </c>
      <c r="I237" s="19"/>
      <c r="J237" s="13" t="e">
        <f t="shared" si="45"/>
        <v>#DIV/0!</v>
      </c>
      <c r="K237" s="15">
        <f t="shared" si="46"/>
        <v>141820</v>
      </c>
      <c r="L237" s="13">
        <f t="shared" si="47"/>
        <v>105.05185185185186</v>
      </c>
      <c r="M237" s="15">
        <f t="shared" si="48"/>
        <v>6820</v>
      </c>
      <c r="N237" s="13">
        <f t="shared" si="49"/>
        <v>105.05185185185186</v>
      </c>
      <c r="O237" s="15">
        <f t="shared" si="50"/>
        <v>6820</v>
      </c>
      <c r="P237" s="13">
        <f t="shared" si="51"/>
        <v>105.05185185185186</v>
      </c>
      <c r="Q237" s="15">
        <f t="shared" si="52"/>
        <v>6820</v>
      </c>
    </row>
    <row r="238" spans="1:17" ht="67.5" hidden="1" outlineLevel="4" x14ac:dyDescent="0.2">
      <c r="A238" s="9" t="s">
        <v>304</v>
      </c>
      <c r="B238" s="16" t="s">
        <v>305</v>
      </c>
      <c r="C238" s="17">
        <v>0</v>
      </c>
      <c r="D238" s="17">
        <v>150000</v>
      </c>
      <c r="E238" s="17">
        <v>150000</v>
      </c>
      <c r="F238" s="17">
        <v>150000</v>
      </c>
      <c r="G238" s="17">
        <v>150000</v>
      </c>
      <c r="H238" s="13">
        <f t="shared" si="44"/>
        <v>0.11226991033803943</v>
      </c>
      <c r="I238" s="19"/>
      <c r="J238" s="13" t="e">
        <f t="shared" si="45"/>
        <v>#DIV/0!</v>
      </c>
      <c r="K238" s="15">
        <f t="shared" si="46"/>
        <v>150000</v>
      </c>
      <c r="L238" s="13">
        <f t="shared" si="47"/>
        <v>100</v>
      </c>
      <c r="M238" s="15">
        <f t="shared" si="48"/>
        <v>0</v>
      </c>
      <c r="N238" s="13">
        <f t="shared" si="49"/>
        <v>100</v>
      </c>
      <c r="O238" s="15">
        <f t="shared" si="50"/>
        <v>0</v>
      </c>
      <c r="P238" s="13">
        <f t="shared" si="51"/>
        <v>100</v>
      </c>
      <c r="Q238" s="15">
        <f t="shared" si="52"/>
        <v>0</v>
      </c>
    </row>
    <row r="239" spans="1:17" ht="67.5" hidden="1" outlineLevel="7" x14ac:dyDescent="0.2">
      <c r="A239" s="9" t="s">
        <v>304</v>
      </c>
      <c r="B239" s="16" t="s">
        <v>305</v>
      </c>
      <c r="C239" s="17">
        <v>0</v>
      </c>
      <c r="D239" s="17">
        <v>150000</v>
      </c>
      <c r="E239" s="17">
        <v>150000</v>
      </c>
      <c r="F239" s="17">
        <v>150000</v>
      </c>
      <c r="G239" s="17">
        <v>150000</v>
      </c>
      <c r="H239" s="13">
        <f t="shared" si="44"/>
        <v>0.11226991033803943</v>
      </c>
      <c r="I239" s="19"/>
      <c r="J239" s="13" t="e">
        <f t="shared" si="45"/>
        <v>#DIV/0!</v>
      </c>
      <c r="K239" s="15">
        <f t="shared" si="46"/>
        <v>150000</v>
      </c>
      <c r="L239" s="13">
        <f t="shared" si="47"/>
        <v>100</v>
      </c>
      <c r="M239" s="15">
        <f t="shared" si="48"/>
        <v>0</v>
      </c>
      <c r="N239" s="13">
        <f t="shared" si="49"/>
        <v>100</v>
      </c>
      <c r="O239" s="15">
        <f t="shared" si="50"/>
        <v>0</v>
      </c>
      <c r="P239" s="13">
        <f t="shared" si="51"/>
        <v>100</v>
      </c>
      <c r="Q239" s="15">
        <f t="shared" si="52"/>
        <v>0</v>
      </c>
    </row>
    <row r="240" spans="1:17" ht="56.25" hidden="1" outlineLevel="4" x14ac:dyDescent="0.2">
      <c r="A240" s="9" t="s">
        <v>306</v>
      </c>
      <c r="B240" s="16" t="s">
        <v>307</v>
      </c>
      <c r="C240" s="17">
        <v>0</v>
      </c>
      <c r="D240" s="17">
        <v>35000</v>
      </c>
      <c r="E240" s="17">
        <v>35000</v>
      </c>
      <c r="F240" s="17">
        <v>35000</v>
      </c>
      <c r="G240" s="17">
        <v>35000</v>
      </c>
      <c r="H240" s="13">
        <f t="shared" si="44"/>
        <v>2.6196312412209204E-2</v>
      </c>
      <c r="I240" s="19"/>
      <c r="J240" s="13" t="e">
        <f t="shared" si="45"/>
        <v>#DIV/0!</v>
      </c>
      <c r="K240" s="15">
        <f t="shared" si="46"/>
        <v>35000</v>
      </c>
      <c r="L240" s="13">
        <f t="shared" si="47"/>
        <v>100</v>
      </c>
      <c r="M240" s="15">
        <f t="shared" si="48"/>
        <v>0</v>
      </c>
      <c r="N240" s="13">
        <f t="shared" si="49"/>
        <v>100</v>
      </c>
      <c r="O240" s="15">
        <f t="shared" si="50"/>
        <v>0</v>
      </c>
      <c r="P240" s="13">
        <f t="shared" si="51"/>
        <v>100</v>
      </c>
      <c r="Q240" s="15">
        <f t="shared" si="52"/>
        <v>0</v>
      </c>
    </row>
    <row r="241" spans="1:17" ht="56.25" hidden="1" outlineLevel="7" x14ac:dyDescent="0.2">
      <c r="A241" s="9" t="s">
        <v>306</v>
      </c>
      <c r="B241" s="16" t="s">
        <v>307</v>
      </c>
      <c r="C241" s="17">
        <v>0</v>
      </c>
      <c r="D241" s="17">
        <v>35000</v>
      </c>
      <c r="E241" s="17">
        <v>35000</v>
      </c>
      <c r="F241" s="17">
        <v>35000</v>
      </c>
      <c r="G241" s="17">
        <v>35000</v>
      </c>
      <c r="H241" s="13">
        <f t="shared" si="44"/>
        <v>2.6196312412209204E-2</v>
      </c>
      <c r="I241" s="19"/>
      <c r="J241" s="13" t="e">
        <f t="shared" si="45"/>
        <v>#DIV/0!</v>
      </c>
      <c r="K241" s="15">
        <f t="shared" si="46"/>
        <v>35000</v>
      </c>
      <c r="L241" s="13">
        <f t="shared" si="47"/>
        <v>100</v>
      </c>
      <c r="M241" s="15">
        <f t="shared" si="48"/>
        <v>0</v>
      </c>
      <c r="N241" s="13">
        <f t="shared" si="49"/>
        <v>100</v>
      </c>
      <c r="O241" s="15">
        <f t="shared" si="50"/>
        <v>0</v>
      </c>
      <c r="P241" s="13">
        <f t="shared" si="51"/>
        <v>100</v>
      </c>
      <c r="Q241" s="15">
        <f t="shared" si="52"/>
        <v>0</v>
      </c>
    </row>
    <row r="242" spans="1:17" ht="11.25" x14ac:dyDescent="0.2">
      <c r="A242" s="9" t="s">
        <v>308</v>
      </c>
      <c r="B242" s="16" t="s">
        <v>309</v>
      </c>
      <c r="C242" s="17">
        <f>C243+C296+C302</f>
        <v>84507651.579999998</v>
      </c>
      <c r="D242" s="17">
        <f t="shared" ref="D242:G242" si="55">D243+D296+D302</f>
        <v>467746835.58000004</v>
      </c>
      <c r="E242" s="17">
        <f t="shared" si="55"/>
        <v>513594370.24000007</v>
      </c>
      <c r="F242" s="17">
        <f t="shared" si="55"/>
        <v>115454089.28</v>
      </c>
      <c r="G242" s="17">
        <f t="shared" si="55"/>
        <v>114943188.06</v>
      </c>
      <c r="H242" s="13">
        <f t="shared" si="44"/>
        <v>86.031076116430711</v>
      </c>
      <c r="I242" s="20" t="s">
        <v>439</v>
      </c>
      <c r="J242" s="13">
        <f t="shared" si="45"/>
        <v>136.01512515252884</v>
      </c>
      <c r="K242" s="15">
        <f t="shared" si="46"/>
        <v>30435536.480000004</v>
      </c>
      <c r="L242" s="13">
        <f t="shared" si="47"/>
        <v>24.57380345876032</v>
      </c>
      <c r="M242" s="15">
        <f t="shared" si="48"/>
        <v>-352803647.52000004</v>
      </c>
      <c r="N242" s="13">
        <f t="shared" si="49"/>
        <v>22.380149534405454</v>
      </c>
      <c r="O242" s="15">
        <f t="shared" si="50"/>
        <v>-398651182.18000007</v>
      </c>
      <c r="P242" s="13">
        <f t="shared" si="51"/>
        <v>99.557485383855948</v>
      </c>
      <c r="Q242" s="15">
        <f t="shared" si="52"/>
        <v>-510901.21999999881</v>
      </c>
    </row>
    <row r="243" spans="1:17" ht="36" customHeight="1" outlineLevel="1" x14ac:dyDescent="0.2">
      <c r="A243" s="9" t="s">
        <v>310</v>
      </c>
      <c r="B243" s="16" t="s">
        <v>311</v>
      </c>
      <c r="C243" s="17">
        <f>C244+C251+C264+C283</f>
        <v>85005603.719999999</v>
      </c>
      <c r="D243" s="17">
        <f t="shared" ref="D243:G243" si="56">D244+D251+D264+D283</f>
        <v>467746835.58000004</v>
      </c>
      <c r="E243" s="17">
        <f t="shared" si="56"/>
        <v>513594370.24000007</v>
      </c>
      <c r="F243" s="17">
        <f t="shared" si="56"/>
        <v>115454089.28</v>
      </c>
      <c r="G243" s="17">
        <f t="shared" si="56"/>
        <v>115104089.28</v>
      </c>
      <c r="H243" s="13">
        <f t="shared" si="44"/>
        <v>86.151505220048577</v>
      </c>
      <c r="I243" s="20" t="s">
        <v>439</v>
      </c>
      <c r="J243" s="13">
        <f t="shared" si="45"/>
        <v>135.4076487229494</v>
      </c>
      <c r="K243" s="15">
        <f t="shared" si="46"/>
        <v>30098485.560000002</v>
      </c>
      <c r="L243" s="13">
        <f t="shared" si="47"/>
        <v>24.608202669564278</v>
      </c>
      <c r="M243" s="15">
        <f t="shared" si="48"/>
        <v>-352642746.30000007</v>
      </c>
      <c r="N243" s="13">
        <f t="shared" si="49"/>
        <v>22.411477996967225</v>
      </c>
      <c r="O243" s="15">
        <f t="shared" si="50"/>
        <v>-398490280.96000004</v>
      </c>
      <c r="P243" s="13">
        <f t="shared" si="51"/>
        <v>99.696849195916158</v>
      </c>
      <c r="Q243" s="15">
        <f t="shared" si="52"/>
        <v>-350000</v>
      </c>
    </row>
    <row r="244" spans="1:17" ht="22.5" outlineLevel="2" collapsed="1" x14ac:dyDescent="0.2">
      <c r="A244" s="9" t="s">
        <v>312</v>
      </c>
      <c r="B244" s="16" t="s">
        <v>313</v>
      </c>
      <c r="C244" s="17">
        <v>45547600</v>
      </c>
      <c r="D244" s="17">
        <v>213339800</v>
      </c>
      <c r="E244" s="17">
        <v>214001300</v>
      </c>
      <c r="F244" s="17">
        <v>51782200</v>
      </c>
      <c r="G244" s="17">
        <v>51782200</v>
      </c>
      <c r="H244" s="13">
        <f t="shared" si="44"/>
        <v>38.757219674042837</v>
      </c>
      <c r="I244" s="20" t="s">
        <v>439</v>
      </c>
      <c r="J244" s="13">
        <f t="shared" si="45"/>
        <v>113.68809772633466</v>
      </c>
      <c r="K244" s="15">
        <f t="shared" si="46"/>
        <v>6234600</v>
      </c>
      <c r="L244" s="13">
        <f t="shared" si="47"/>
        <v>24.272170499831724</v>
      </c>
      <c r="M244" s="15">
        <f t="shared" si="48"/>
        <v>-161557600</v>
      </c>
      <c r="N244" s="13">
        <f t="shared" si="49"/>
        <v>24.197142727637637</v>
      </c>
      <c r="O244" s="15">
        <f t="shared" si="50"/>
        <v>-162219100</v>
      </c>
      <c r="P244" s="13">
        <f t="shared" si="51"/>
        <v>100</v>
      </c>
      <c r="Q244" s="15">
        <f t="shared" si="52"/>
        <v>0</v>
      </c>
    </row>
    <row r="245" spans="1:17" ht="22.5" hidden="1" outlineLevel="3" x14ac:dyDescent="0.2">
      <c r="A245" s="9" t="s">
        <v>314</v>
      </c>
      <c r="B245" s="16" t="s">
        <v>315</v>
      </c>
      <c r="C245" s="17">
        <v>0</v>
      </c>
      <c r="D245" s="17">
        <v>210756700</v>
      </c>
      <c r="E245" s="17">
        <v>210756700</v>
      </c>
      <c r="F245" s="17">
        <v>50581500</v>
      </c>
      <c r="G245" s="17">
        <v>50581500</v>
      </c>
      <c r="H245" s="13">
        <f t="shared" si="44"/>
        <v>37.858536465090282</v>
      </c>
      <c r="I245" s="20"/>
      <c r="J245" s="13" t="e">
        <f t="shared" si="45"/>
        <v>#DIV/0!</v>
      </c>
      <c r="K245" s="15">
        <f t="shared" si="46"/>
        <v>50581500</v>
      </c>
      <c r="L245" s="13">
        <f t="shared" si="47"/>
        <v>23.999948756077504</v>
      </c>
      <c r="M245" s="15">
        <f t="shared" si="48"/>
        <v>-160175200</v>
      </c>
      <c r="N245" s="13">
        <f t="shared" si="49"/>
        <v>23.999948756077504</v>
      </c>
      <c r="O245" s="15">
        <f t="shared" si="50"/>
        <v>-160175200</v>
      </c>
      <c r="P245" s="13">
        <f t="shared" si="51"/>
        <v>100</v>
      </c>
      <c r="Q245" s="15">
        <f t="shared" si="52"/>
        <v>0</v>
      </c>
    </row>
    <row r="246" spans="1:17" ht="45" hidden="1" outlineLevel="4" x14ac:dyDescent="0.2">
      <c r="A246" s="9" t="s">
        <v>316</v>
      </c>
      <c r="B246" s="16" t="s">
        <v>317</v>
      </c>
      <c r="C246" s="17">
        <v>0</v>
      </c>
      <c r="D246" s="17">
        <v>210756700</v>
      </c>
      <c r="E246" s="17">
        <v>210756700</v>
      </c>
      <c r="F246" s="17">
        <v>50581500</v>
      </c>
      <c r="G246" s="17">
        <v>50581500</v>
      </c>
      <c r="H246" s="13">
        <f t="shared" si="44"/>
        <v>37.858536465090282</v>
      </c>
      <c r="I246" s="20"/>
      <c r="J246" s="13" t="e">
        <f t="shared" si="45"/>
        <v>#DIV/0!</v>
      </c>
      <c r="K246" s="15">
        <f t="shared" si="46"/>
        <v>50581500</v>
      </c>
      <c r="L246" s="13">
        <f t="shared" si="47"/>
        <v>23.999948756077504</v>
      </c>
      <c r="M246" s="15">
        <f t="shared" si="48"/>
        <v>-160175200</v>
      </c>
      <c r="N246" s="13">
        <f t="shared" si="49"/>
        <v>23.999948756077504</v>
      </c>
      <c r="O246" s="15">
        <f t="shared" si="50"/>
        <v>-160175200</v>
      </c>
      <c r="P246" s="13">
        <f t="shared" si="51"/>
        <v>100</v>
      </c>
      <c r="Q246" s="15">
        <f t="shared" si="52"/>
        <v>0</v>
      </c>
    </row>
    <row r="247" spans="1:17" ht="45" hidden="1" outlineLevel="7" x14ac:dyDescent="0.2">
      <c r="A247" s="9" t="s">
        <v>316</v>
      </c>
      <c r="B247" s="16" t="s">
        <v>317</v>
      </c>
      <c r="C247" s="17">
        <v>0</v>
      </c>
      <c r="D247" s="17">
        <v>210756700</v>
      </c>
      <c r="E247" s="17">
        <v>210756700</v>
      </c>
      <c r="F247" s="17">
        <v>50581500</v>
      </c>
      <c r="G247" s="17">
        <v>50581500</v>
      </c>
      <c r="H247" s="13">
        <f t="shared" si="44"/>
        <v>37.858536465090282</v>
      </c>
      <c r="I247" s="20"/>
      <c r="J247" s="13" t="e">
        <f t="shared" si="45"/>
        <v>#DIV/0!</v>
      </c>
      <c r="K247" s="15">
        <f t="shared" si="46"/>
        <v>50581500</v>
      </c>
      <c r="L247" s="13">
        <f t="shared" si="47"/>
        <v>23.999948756077504</v>
      </c>
      <c r="M247" s="15">
        <f t="shared" si="48"/>
        <v>-160175200</v>
      </c>
      <c r="N247" s="13">
        <f t="shared" si="49"/>
        <v>23.999948756077504</v>
      </c>
      <c r="O247" s="15">
        <f t="shared" si="50"/>
        <v>-160175200</v>
      </c>
      <c r="P247" s="13">
        <f t="shared" si="51"/>
        <v>100</v>
      </c>
      <c r="Q247" s="15">
        <f t="shared" si="52"/>
        <v>0</v>
      </c>
    </row>
    <row r="248" spans="1:17" ht="22.5" hidden="1" outlineLevel="3" x14ac:dyDescent="0.2">
      <c r="A248" s="9" t="s">
        <v>318</v>
      </c>
      <c r="B248" s="16" t="s">
        <v>319</v>
      </c>
      <c r="C248" s="17">
        <v>0</v>
      </c>
      <c r="D248" s="17">
        <v>2583100</v>
      </c>
      <c r="E248" s="17">
        <v>3244600</v>
      </c>
      <c r="F248" s="17">
        <v>1200700</v>
      </c>
      <c r="G248" s="17">
        <v>1200700</v>
      </c>
      <c r="H248" s="13">
        <f t="shared" si="44"/>
        <v>0.89868320895255971</v>
      </c>
      <c r="I248" s="20"/>
      <c r="J248" s="13" t="e">
        <f t="shared" si="45"/>
        <v>#DIV/0!</v>
      </c>
      <c r="K248" s="15">
        <f t="shared" si="46"/>
        <v>1200700</v>
      </c>
      <c r="L248" s="13">
        <f t="shared" si="47"/>
        <v>46.482908133637878</v>
      </c>
      <c r="M248" s="15">
        <f t="shared" si="48"/>
        <v>-1382400</v>
      </c>
      <c r="N248" s="13">
        <f t="shared" si="49"/>
        <v>37.006102447142943</v>
      </c>
      <c r="O248" s="15">
        <f t="shared" si="50"/>
        <v>-2043900</v>
      </c>
      <c r="P248" s="13">
        <f t="shared" si="51"/>
        <v>100</v>
      </c>
      <c r="Q248" s="15">
        <f t="shared" si="52"/>
        <v>0</v>
      </c>
    </row>
    <row r="249" spans="1:17" ht="22.5" hidden="1" outlineLevel="4" x14ac:dyDescent="0.2">
      <c r="A249" s="9" t="s">
        <v>320</v>
      </c>
      <c r="B249" s="16" t="s">
        <v>321</v>
      </c>
      <c r="C249" s="17">
        <v>0</v>
      </c>
      <c r="D249" s="17">
        <v>2583100</v>
      </c>
      <c r="E249" s="17">
        <v>3244600</v>
      </c>
      <c r="F249" s="17">
        <v>1200700</v>
      </c>
      <c r="G249" s="17">
        <v>1200700</v>
      </c>
      <c r="H249" s="13">
        <f t="shared" si="44"/>
        <v>0.89868320895255971</v>
      </c>
      <c r="I249" s="20"/>
      <c r="J249" s="13" t="e">
        <f t="shared" si="45"/>
        <v>#DIV/0!</v>
      </c>
      <c r="K249" s="15">
        <f t="shared" si="46"/>
        <v>1200700</v>
      </c>
      <c r="L249" s="13">
        <f t="shared" si="47"/>
        <v>46.482908133637878</v>
      </c>
      <c r="M249" s="15">
        <f t="shared" si="48"/>
        <v>-1382400</v>
      </c>
      <c r="N249" s="13">
        <f t="shared" si="49"/>
        <v>37.006102447142943</v>
      </c>
      <c r="O249" s="15">
        <f t="shared" si="50"/>
        <v>-2043900</v>
      </c>
      <c r="P249" s="13">
        <f t="shared" si="51"/>
        <v>100</v>
      </c>
      <c r="Q249" s="15">
        <f t="shared" si="52"/>
        <v>0</v>
      </c>
    </row>
    <row r="250" spans="1:17" ht="22.5" hidden="1" outlineLevel="7" x14ac:dyDescent="0.2">
      <c r="A250" s="9" t="s">
        <v>320</v>
      </c>
      <c r="B250" s="16" t="s">
        <v>321</v>
      </c>
      <c r="C250" s="17">
        <v>0</v>
      </c>
      <c r="D250" s="17">
        <v>2583100</v>
      </c>
      <c r="E250" s="17">
        <v>3244600</v>
      </c>
      <c r="F250" s="17">
        <v>1200700</v>
      </c>
      <c r="G250" s="17">
        <v>1200700</v>
      </c>
      <c r="H250" s="13">
        <f t="shared" si="44"/>
        <v>0.89868320895255971</v>
      </c>
      <c r="I250" s="20"/>
      <c r="J250" s="13" t="e">
        <f t="shared" si="45"/>
        <v>#DIV/0!</v>
      </c>
      <c r="K250" s="15">
        <f t="shared" si="46"/>
        <v>1200700</v>
      </c>
      <c r="L250" s="13">
        <f t="shared" si="47"/>
        <v>46.482908133637878</v>
      </c>
      <c r="M250" s="15">
        <f t="shared" si="48"/>
        <v>-1382400</v>
      </c>
      <c r="N250" s="13">
        <f t="shared" si="49"/>
        <v>37.006102447142943</v>
      </c>
      <c r="O250" s="15">
        <f t="shared" si="50"/>
        <v>-2043900</v>
      </c>
      <c r="P250" s="13">
        <f t="shared" si="51"/>
        <v>100</v>
      </c>
      <c r="Q250" s="15">
        <f t="shared" si="52"/>
        <v>0</v>
      </c>
    </row>
    <row r="251" spans="1:17" ht="33.75" outlineLevel="2" collapsed="1" x14ac:dyDescent="0.2">
      <c r="A251" s="9" t="s">
        <v>322</v>
      </c>
      <c r="B251" s="16" t="s">
        <v>323</v>
      </c>
      <c r="C251" s="17">
        <v>316100</v>
      </c>
      <c r="D251" s="17">
        <v>43572914.07</v>
      </c>
      <c r="E251" s="17">
        <v>75316472.590000004</v>
      </c>
      <c r="F251" s="17">
        <v>3969778.91</v>
      </c>
      <c r="G251" s="17">
        <v>3969778.91</v>
      </c>
      <c r="H251" s="13">
        <f t="shared" si="44"/>
        <v>2.9712448152502664</v>
      </c>
      <c r="I251" s="20" t="s">
        <v>439</v>
      </c>
      <c r="J251" s="13">
        <f t="shared" si="45"/>
        <v>1255.8617241379311</v>
      </c>
      <c r="K251" s="15">
        <f t="shared" si="46"/>
        <v>3653678.91</v>
      </c>
      <c r="L251" s="13">
        <f t="shared" si="47"/>
        <v>9.1106573767881116</v>
      </c>
      <c r="M251" s="15">
        <f t="shared" si="48"/>
        <v>-39603135.159999996</v>
      </c>
      <c r="N251" s="13">
        <f t="shared" si="49"/>
        <v>5.2707977066454914</v>
      </c>
      <c r="O251" s="15">
        <f t="shared" si="50"/>
        <v>-71346693.680000007</v>
      </c>
      <c r="P251" s="13">
        <f t="shared" si="51"/>
        <v>100</v>
      </c>
      <c r="Q251" s="15">
        <f t="shared" si="52"/>
        <v>0</v>
      </c>
    </row>
    <row r="252" spans="1:17" ht="45" hidden="1" outlineLevel="3" x14ac:dyDescent="0.2">
      <c r="A252" s="9" t="s">
        <v>324</v>
      </c>
      <c r="B252" s="16" t="s">
        <v>325</v>
      </c>
      <c r="C252" s="17">
        <v>0</v>
      </c>
      <c r="D252" s="17">
        <v>0</v>
      </c>
      <c r="E252" s="17">
        <v>3406103.01</v>
      </c>
      <c r="F252" s="17">
        <v>0</v>
      </c>
      <c r="G252" s="17">
        <v>0</v>
      </c>
      <c r="H252" s="13">
        <f t="shared" si="44"/>
        <v>0</v>
      </c>
      <c r="I252" s="20"/>
      <c r="J252" s="13" t="e">
        <f t="shared" si="45"/>
        <v>#DIV/0!</v>
      </c>
      <c r="K252" s="15">
        <f t="shared" si="46"/>
        <v>0</v>
      </c>
      <c r="L252" s="13" t="e">
        <f t="shared" si="47"/>
        <v>#DIV/0!</v>
      </c>
      <c r="M252" s="15">
        <f t="shared" si="48"/>
        <v>0</v>
      </c>
      <c r="N252" s="13">
        <f t="shared" si="49"/>
        <v>0</v>
      </c>
      <c r="O252" s="15">
        <f t="shared" si="50"/>
        <v>-3406103.01</v>
      </c>
      <c r="P252" s="13" t="e">
        <f t="shared" si="51"/>
        <v>#DIV/0!</v>
      </c>
      <c r="Q252" s="15">
        <f t="shared" si="52"/>
        <v>0</v>
      </c>
    </row>
    <row r="253" spans="1:17" ht="45" hidden="1" outlineLevel="4" x14ac:dyDescent="0.2">
      <c r="A253" s="9" t="s">
        <v>326</v>
      </c>
      <c r="B253" s="16" t="s">
        <v>327</v>
      </c>
      <c r="C253" s="17">
        <v>0</v>
      </c>
      <c r="D253" s="17">
        <v>0</v>
      </c>
      <c r="E253" s="17">
        <v>3406103.01</v>
      </c>
      <c r="F253" s="17">
        <v>0</v>
      </c>
      <c r="G253" s="17">
        <v>0</v>
      </c>
      <c r="H253" s="13">
        <f t="shared" si="44"/>
        <v>0</v>
      </c>
      <c r="I253" s="20"/>
      <c r="J253" s="13" t="e">
        <f t="shared" si="45"/>
        <v>#DIV/0!</v>
      </c>
      <c r="K253" s="15">
        <f t="shared" si="46"/>
        <v>0</v>
      </c>
      <c r="L253" s="13" t="e">
        <f t="shared" si="47"/>
        <v>#DIV/0!</v>
      </c>
      <c r="M253" s="15">
        <f t="shared" si="48"/>
        <v>0</v>
      </c>
      <c r="N253" s="13">
        <f t="shared" si="49"/>
        <v>0</v>
      </c>
      <c r="O253" s="15">
        <f t="shared" si="50"/>
        <v>-3406103.01</v>
      </c>
      <c r="P253" s="13" t="e">
        <f t="shared" si="51"/>
        <v>#DIV/0!</v>
      </c>
      <c r="Q253" s="15">
        <f t="shared" si="52"/>
        <v>0</v>
      </c>
    </row>
    <row r="254" spans="1:17" ht="45" hidden="1" outlineLevel="7" x14ac:dyDescent="0.2">
      <c r="A254" s="9" t="s">
        <v>326</v>
      </c>
      <c r="B254" s="16" t="s">
        <v>327</v>
      </c>
      <c r="C254" s="17">
        <v>0</v>
      </c>
      <c r="D254" s="17">
        <v>0</v>
      </c>
      <c r="E254" s="17">
        <v>3406103.01</v>
      </c>
      <c r="F254" s="17">
        <v>0</v>
      </c>
      <c r="G254" s="17">
        <v>0</v>
      </c>
      <c r="H254" s="13">
        <f t="shared" si="44"/>
        <v>0</v>
      </c>
      <c r="I254" s="20"/>
      <c r="J254" s="13" t="e">
        <f t="shared" si="45"/>
        <v>#DIV/0!</v>
      </c>
      <c r="K254" s="15">
        <f t="shared" si="46"/>
        <v>0</v>
      </c>
      <c r="L254" s="13" t="e">
        <f t="shared" si="47"/>
        <v>#DIV/0!</v>
      </c>
      <c r="M254" s="15">
        <f t="shared" si="48"/>
        <v>0</v>
      </c>
      <c r="N254" s="13">
        <f t="shared" si="49"/>
        <v>0</v>
      </c>
      <c r="O254" s="15">
        <f t="shared" si="50"/>
        <v>-3406103.01</v>
      </c>
      <c r="P254" s="13" t="e">
        <f t="shared" si="51"/>
        <v>#DIV/0!</v>
      </c>
      <c r="Q254" s="15">
        <f t="shared" si="52"/>
        <v>0</v>
      </c>
    </row>
    <row r="255" spans="1:17" ht="33.75" hidden="1" outlineLevel="3" x14ac:dyDescent="0.2">
      <c r="A255" s="9" t="s">
        <v>328</v>
      </c>
      <c r="B255" s="16" t="s">
        <v>329</v>
      </c>
      <c r="C255" s="17">
        <v>0</v>
      </c>
      <c r="D255" s="17">
        <v>0</v>
      </c>
      <c r="E255" s="17">
        <v>300072</v>
      </c>
      <c r="F255" s="17">
        <v>0</v>
      </c>
      <c r="G255" s="17">
        <v>0</v>
      </c>
      <c r="H255" s="13">
        <f t="shared" si="44"/>
        <v>0</v>
      </c>
      <c r="I255" s="20"/>
      <c r="J255" s="13" t="e">
        <f t="shared" si="45"/>
        <v>#DIV/0!</v>
      </c>
      <c r="K255" s="15">
        <f t="shared" si="46"/>
        <v>0</v>
      </c>
      <c r="L255" s="13" t="e">
        <f t="shared" si="47"/>
        <v>#DIV/0!</v>
      </c>
      <c r="M255" s="15">
        <f t="shared" si="48"/>
        <v>0</v>
      </c>
      <c r="N255" s="13">
        <f t="shared" si="49"/>
        <v>0</v>
      </c>
      <c r="O255" s="15">
        <f t="shared" si="50"/>
        <v>-300072</v>
      </c>
      <c r="P255" s="13" t="e">
        <f t="shared" si="51"/>
        <v>#DIV/0!</v>
      </c>
      <c r="Q255" s="15">
        <f t="shared" si="52"/>
        <v>0</v>
      </c>
    </row>
    <row r="256" spans="1:17" ht="33.75" hidden="1" outlineLevel="4" x14ac:dyDescent="0.2">
      <c r="A256" s="9" t="s">
        <v>330</v>
      </c>
      <c r="B256" s="16" t="s">
        <v>331</v>
      </c>
      <c r="C256" s="17">
        <v>0</v>
      </c>
      <c r="D256" s="17">
        <v>0</v>
      </c>
      <c r="E256" s="17">
        <v>300072</v>
      </c>
      <c r="F256" s="17">
        <v>0</v>
      </c>
      <c r="G256" s="17">
        <v>0</v>
      </c>
      <c r="H256" s="13">
        <f t="shared" si="44"/>
        <v>0</v>
      </c>
      <c r="I256" s="20"/>
      <c r="J256" s="13" t="e">
        <f t="shared" si="45"/>
        <v>#DIV/0!</v>
      </c>
      <c r="K256" s="15">
        <f t="shared" si="46"/>
        <v>0</v>
      </c>
      <c r="L256" s="13" t="e">
        <f t="shared" si="47"/>
        <v>#DIV/0!</v>
      </c>
      <c r="M256" s="15">
        <f t="shared" si="48"/>
        <v>0</v>
      </c>
      <c r="N256" s="13">
        <f t="shared" si="49"/>
        <v>0</v>
      </c>
      <c r="O256" s="15">
        <f t="shared" si="50"/>
        <v>-300072</v>
      </c>
      <c r="P256" s="13" t="e">
        <f t="shared" si="51"/>
        <v>#DIV/0!</v>
      </c>
      <c r="Q256" s="15">
        <f t="shared" si="52"/>
        <v>0</v>
      </c>
    </row>
    <row r="257" spans="1:17" ht="33.75" hidden="1" outlineLevel="7" x14ac:dyDescent="0.2">
      <c r="A257" s="9" t="s">
        <v>330</v>
      </c>
      <c r="B257" s="16" t="s">
        <v>331</v>
      </c>
      <c r="C257" s="17">
        <v>0</v>
      </c>
      <c r="D257" s="17">
        <v>0</v>
      </c>
      <c r="E257" s="17">
        <v>300072</v>
      </c>
      <c r="F257" s="17">
        <v>0</v>
      </c>
      <c r="G257" s="17">
        <v>0</v>
      </c>
      <c r="H257" s="13">
        <f t="shared" si="44"/>
        <v>0</v>
      </c>
      <c r="I257" s="20"/>
      <c r="J257" s="13" t="e">
        <f t="shared" si="45"/>
        <v>#DIV/0!</v>
      </c>
      <c r="K257" s="15">
        <f t="shared" si="46"/>
        <v>0</v>
      </c>
      <c r="L257" s="13" t="e">
        <f t="shared" si="47"/>
        <v>#DIV/0!</v>
      </c>
      <c r="M257" s="15">
        <f t="shared" si="48"/>
        <v>0</v>
      </c>
      <c r="N257" s="13">
        <f t="shared" si="49"/>
        <v>0</v>
      </c>
      <c r="O257" s="15">
        <f t="shared" si="50"/>
        <v>-300072</v>
      </c>
      <c r="P257" s="13" t="e">
        <f t="shared" si="51"/>
        <v>#DIV/0!</v>
      </c>
      <c r="Q257" s="15">
        <f t="shared" si="52"/>
        <v>0</v>
      </c>
    </row>
    <row r="258" spans="1:17" ht="33.75" hidden="1" outlineLevel="3" x14ac:dyDescent="0.2">
      <c r="A258" s="9" t="s">
        <v>332</v>
      </c>
      <c r="B258" s="16" t="s">
        <v>333</v>
      </c>
      <c r="C258" s="17">
        <v>0</v>
      </c>
      <c r="D258" s="17">
        <v>3470186.57</v>
      </c>
      <c r="E258" s="17">
        <v>3470186.57</v>
      </c>
      <c r="F258" s="17">
        <v>0</v>
      </c>
      <c r="G258" s="17">
        <v>0</v>
      </c>
      <c r="H258" s="13">
        <f t="shared" si="44"/>
        <v>0</v>
      </c>
      <c r="I258" s="20"/>
      <c r="J258" s="13" t="e">
        <f t="shared" si="45"/>
        <v>#DIV/0!</v>
      </c>
      <c r="K258" s="15">
        <f t="shared" si="46"/>
        <v>0</v>
      </c>
      <c r="L258" s="13">
        <f t="shared" si="47"/>
        <v>0</v>
      </c>
      <c r="M258" s="15">
        <f t="shared" si="48"/>
        <v>-3470186.57</v>
      </c>
      <c r="N258" s="13">
        <f t="shared" si="49"/>
        <v>0</v>
      </c>
      <c r="O258" s="15">
        <f t="shared" si="50"/>
        <v>-3470186.57</v>
      </c>
      <c r="P258" s="13" t="e">
        <f t="shared" si="51"/>
        <v>#DIV/0!</v>
      </c>
      <c r="Q258" s="15">
        <f t="shared" si="52"/>
        <v>0</v>
      </c>
    </row>
    <row r="259" spans="1:17" ht="45" hidden="1" outlineLevel="4" x14ac:dyDescent="0.2">
      <c r="A259" s="9" t="s">
        <v>334</v>
      </c>
      <c r="B259" s="16" t="s">
        <v>335</v>
      </c>
      <c r="C259" s="17">
        <v>0</v>
      </c>
      <c r="D259" s="17">
        <v>3470186.57</v>
      </c>
      <c r="E259" s="17">
        <v>3470186.57</v>
      </c>
      <c r="F259" s="17">
        <v>0</v>
      </c>
      <c r="G259" s="17">
        <v>0</v>
      </c>
      <c r="H259" s="13">
        <f t="shared" si="44"/>
        <v>0</v>
      </c>
      <c r="I259" s="20"/>
      <c r="J259" s="13" t="e">
        <f t="shared" si="45"/>
        <v>#DIV/0!</v>
      </c>
      <c r="K259" s="15">
        <f t="shared" si="46"/>
        <v>0</v>
      </c>
      <c r="L259" s="13">
        <f t="shared" si="47"/>
        <v>0</v>
      </c>
      <c r="M259" s="15">
        <f t="shared" si="48"/>
        <v>-3470186.57</v>
      </c>
      <c r="N259" s="13">
        <f t="shared" si="49"/>
        <v>0</v>
      </c>
      <c r="O259" s="15">
        <f t="shared" si="50"/>
        <v>-3470186.57</v>
      </c>
      <c r="P259" s="13" t="e">
        <f t="shared" si="51"/>
        <v>#DIV/0!</v>
      </c>
      <c r="Q259" s="15">
        <f t="shared" si="52"/>
        <v>0</v>
      </c>
    </row>
    <row r="260" spans="1:17" ht="45" hidden="1" outlineLevel="7" x14ac:dyDescent="0.2">
      <c r="A260" s="9" t="s">
        <v>334</v>
      </c>
      <c r="B260" s="16" t="s">
        <v>335</v>
      </c>
      <c r="C260" s="17">
        <v>0</v>
      </c>
      <c r="D260" s="17">
        <v>3470186.57</v>
      </c>
      <c r="E260" s="17">
        <v>3470186.57</v>
      </c>
      <c r="F260" s="17">
        <v>0</v>
      </c>
      <c r="G260" s="17">
        <v>0</v>
      </c>
      <c r="H260" s="13">
        <f t="shared" si="44"/>
        <v>0</v>
      </c>
      <c r="I260" s="20"/>
      <c r="J260" s="13" t="e">
        <f t="shared" si="45"/>
        <v>#DIV/0!</v>
      </c>
      <c r="K260" s="15">
        <f t="shared" si="46"/>
        <v>0</v>
      </c>
      <c r="L260" s="13">
        <f t="shared" si="47"/>
        <v>0</v>
      </c>
      <c r="M260" s="15">
        <f t="shared" si="48"/>
        <v>-3470186.57</v>
      </c>
      <c r="N260" s="13">
        <f t="shared" si="49"/>
        <v>0</v>
      </c>
      <c r="O260" s="15">
        <f t="shared" si="50"/>
        <v>-3470186.57</v>
      </c>
      <c r="P260" s="13" t="e">
        <f t="shared" si="51"/>
        <v>#DIV/0!</v>
      </c>
      <c r="Q260" s="15">
        <f t="shared" si="52"/>
        <v>0</v>
      </c>
    </row>
    <row r="261" spans="1:17" ht="22.5" hidden="1" outlineLevel="3" x14ac:dyDescent="0.2">
      <c r="A261" s="9" t="s">
        <v>336</v>
      </c>
      <c r="B261" s="16" t="s">
        <v>337</v>
      </c>
      <c r="C261" s="17">
        <v>0</v>
      </c>
      <c r="D261" s="17">
        <v>40102727.5</v>
      </c>
      <c r="E261" s="17">
        <v>68140111.010000005</v>
      </c>
      <c r="F261" s="17">
        <v>3969778.91</v>
      </c>
      <c r="G261" s="17">
        <v>3969778.91</v>
      </c>
      <c r="H261" s="13">
        <f t="shared" si="44"/>
        <v>2.9712448152502664</v>
      </c>
      <c r="I261" s="20"/>
      <c r="J261" s="13" t="e">
        <f t="shared" si="45"/>
        <v>#DIV/0!</v>
      </c>
      <c r="K261" s="15">
        <f t="shared" si="46"/>
        <v>3969778.91</v>
      </c>
      <c r="L261" s="13">
        <f t="shared" si="47"/>
        <v>9.8990247234430626</v>
      </c>
      <c r="M261" s="15">
        <f t="shared" si="48"/>
        <v>-36132948.590000004</v>
      </c>
      <c r="N261" s="13">
        <f t="shared" si="49"/>
        <v>5.8259061383351858</v>
      </c>
      <c r="O261" s="15">
        <f t="shared" si="50"/>
        <v>-64170332.100000009</v>
      </c>
      <c r="P261" s="13">
        <f t="shared" si="51"/>
        <v>100</v>
      </c>
      <c r="Q261" s="15">
        <f t="shared" si="52"/>
        <v>0</v>
      </c>
    </row>
    <row r="262" spans="1:17" ht="22.5" hidden="1" outlineLevel="4" x14ac:dyDescent="0.2">
      <c r="A262" s="9" t="s">
        <v>338</v>
      </c>
      <c r="B262" s="16" t="s">
        <v>339</v>
      </c>
      <c r="C262" s="17">
        <v>0</v>
      </c>
      <c r="D262" s="17">
        <v>40102727.5</v>
      </c>
      <c r="E262" s="17">
        <v>68140111.010000005</v>
      </c>
      <c r="F262" s="17">
        <v>3969778.91</v>
      </c>
      <c r="G262" s="17">
        <v>3969778.91</v>
      </c>
      <c r="H262" s="13">
        <f t="shared" si="44"/>
        <v>2.9712448152502664</v>
      </c>
      <c r="I262" s="20"/>
      <c r="J262" s="13" t="e">
        <f t="shared" si="45"/>
        <v>#DIV/0!</v>
      </c>
      <c r="K262" s="15">
        <f t="shared" si="46"/>
        <v>3969778.91</v>
      </c>
      <c r="L262" s="13">
        <f t="shared" si="47"/>
        <v>9.8990247234430626</v>
      </c>
      <c r="M262" s="15">
        <f t="shared" si="48"/>
        <v>-36132948.590000004</v>
      </c>
      <c r="N262" s="13">
        <f t="shared" si="49"/>
        <v>5.8259061383351858</v>
      </c>
      <c r="O262" s="15">
        <f t="shared" si="50"/>
        <v>-64170332.100000009</v>
      </c>
      <c r="P262" s="13">
        <f t="shared" si="51"/>
        <v>100</v>
      </c>
      <c r="Q262" s="15">
        <f t="shared" si="52"/>
        <v>0</v>
      </c>
    </row>
    <row r="263" spans="1:17" ht="22.5" hidden="1" outlineLevel="7" x14ac:dyDescent="0.2">
      <c r="A263" s="9" t="s">
        <v>338</v>
      </c>
      <c r="B263" s="16" t="s">
        <v>339</v>
      </c>
      <c r="C263" s="17">
        <v>0</v>
      </c>
      <c r="D263" s="17">
        <v>40102727.5</v>
      </c>
      <c r="E263" s="17">
        <v>68140111.010000005</v>
      </c>
      <c r="F263" s="17">
        <v>3969778.91</v>
      </c>
      <c r="G263" s="17">
        <v>3969778.91</v>
      </c>
      <c r="H263" s="13">
        <f t="shared" si="44"/>
        <v>2.9712448152502664</v>
      </c>
      <c r="I263" s="20"/>
      <c r="J263" s="13" t="e">
        <f t="shared" si="45"/>
        <v>#DIV/0!</v>
      </c>
      <c r="K263" s="15">
        <f t="shared" si="46"/>
        <v>3969778.91</v>
      </c>
      <c r="L263" s="13">
        <f t="shared" si="47"/>
        <v>9.8990247234430626</v>
      </c>
      <c r="M263" s="15">
        <f t="shared" si="48"/>
        <v>-36132948.590000004</v>
      </c>
      <c r="N263" s="13">
        <f t="shared" si="49"/>
        <v>5.8259061383351858</v>
      </c>
      <c r="O263" s="15">
        <f t="shared" si="50"/>
        <v>-64170332.100000009</v>
      </c>
      <c r="P263" s="13">
        <f t="shared" si="51"/>
        <v>100</v>
      </c>
      <c r="Q263" s="15">
        <f t="shared" si="52"/>
        <v>0</v>
      </c>
    </row>
    <row r="264" spans="1:17" ht="22.5" outlineLevel="2" collapsed="1" x14ac:dyDescent="0.2">
      <c r="A264" s="9" t="s">
        <v>340</v>
      </c>
      <c r="B264" s="16" t="s">
        <v>341</v>
      </c>
      <c r="C264" s="17">
        <v>33960604.609999999</v>
      </c>
      <c r="D264" s="17">
        <v>195641429.91</v>
      </c>
      <c r="E264" s="17">
        <v>197473655.55000001</v>
      </c>
      <c r="F264" s="17">
        <v>52623997.270000003</v>
      </c>
      <c r="G264" s="17">
        <v>52623997.270000003</v>
      </c>
      <c r="H264" s="13">
        <f t="shared" si="44"/>
        <v>39.38727636754755</v>
      </c>
      <c r="I264" s="20" t="s">
        <v>439</v>
      </c>
      <c r="J264" s="13">
        <f t="shared" si="45"/>
        <v>154.95600821695737</v>
      </c>
      <c r="K264" s="15">
        <f t="shared" si="46"/>
        <v>18663392.660000004</v>
      </c>
      <c r="L264" s="13">
        <f t="shared" si="47"/>
        <v>26.898186797248609</v>
      </c>
      <c r="M264" s="15">
        <f t="shared" si="48"/>
        <v>-143017432.63999999</v>
      </c>
      <c r="N264" s="13">
        <f t="shared" si="49"/>
        <v>26.648616557703665</v>
      </c>
      <c r="O264" s="15">
        <f t="shared" si="50"/>
        <v>-144849658.28</v>
      </c>
      <c r="P264" s="13">
        <f t="shared" si="51"/>
        <v>100</v>
      </c>
      <c r="Q264" s="15">
        <f t="shared" si="52"/>
        <v>0</v>
      </c>
    </row>
    <row r="265" spans="1:17" ht="33.75" hidden="1" outlineLevel="3" x14ac:dyDescent="0.2">
      <c r="A265" s="9" t="s">
        <v>342</v>
      </c>
      <c r="B265" s="16" t="s">
        <v>343</v>
      </c>
      <c r="C265" s="17">
        <v>0</v>
      </c>
      <c r="D265" s="17">
        <v>175084400</v>
      </c>
      <c r="E265" s="17">
        <v>176837100</v>
      </c>
      <c r="F265" s="17">
        <v>45160216</v>
      </c>
      <c r="G265" s="17">
        <v>45160216</v>
      </c>
      <c r="H265" s="13">
        <f t="shared" ref="H265:H302" si="57">G265/G$8*100</f>
        <v>33.800889341109965</v>
      </c>
      <c r="I265" s="20"/>
      <c r="J265" s="13" t="e">
        <f t="shared" ref="J265:J302" si="58">G265/C265*100</f>
        <v>#DIV/0!</v>
      </c>
      <c r="K265" s="15">
        <f t="shared" ref="K265:K302" si="59">G265-C265</f>
        <v>45160216</v>
      </c>
      <c r="L265" s="13">
        <f t="shared" ref="L265:L307" si="60">G265/D265*100</f>
        <v>25.793397926942664</v>
      </c>
      <c r="M265" s="15">
        <f t="shared" ref="M265:M302" si="61">G265-D265</f>
        <v>-129924184</v>
      </c>
      <c r="N265" s="13">
        <f t="shared" ref="N265:N301" si="62">G265/E265*100</f>
        <v>25.53774971428507</v>
      </c>
      <c r="O265" s="15">
        <f t="shared" ref="O265:O302" si="63">G265-E265</f>
        <v>-131676884</v>
      </c>
      <c r="P265" s="13">
        <f t="shared" ref="P265:P301" si="64">G265/F265*100</f>
        <v>100</v>
      </c>
      <c r="Q265" s="15">
        <f t="shared" ref="Q265:Q302" si="65">G265-F265</f>
        <v>0</v>
      </c>
    </row>
    <row r="266" spans="1:17" ht="45" hidden="1" outlineLevel="4" x14ac:dyDescent="0.2">
      <c r="A266" s="9" t="s">
        <v>344</v>
      </c>
      <c r="B266" s="16" t="s">
        <v>345</v>
      </c>
      <c r="C266" s="17">
        <v>0</v>
      </c>
      <c r="D266" s="17">
        <v>175084400</v>
      </c>
      <c r="E266" s="17">
        <v>176837100</v>
      </c>
      <c r="F266" s="17">
        <v>45160216</v>
      </c>
      <c r="G266" s="17">
        <v>45160216</v>
      </c>
      <c r="H266" s="13">
        <f t="shared" si="57"/>
        <v>33.800889341109965</v>
      </c>
      <c r="I266" s="20"/>
      <c r="J266" s="13" t="e">
        <f t="shared" si="58"/>
        <v>#DIV/0!</v>
      </c>
      <c r="K266" s="15">
        <f t="shared" si="59"/>
        <v>45160216</v>
      </c>
      <c r="L266" s="13">
        <f t="shared" si="60"/>
        <v>25.793397926942664</v>
      </c>
      <c r="M266" s="15">
        <f t="shared" si="61"/>
        <v>-129924184</v>
      </c>
      <c r="N266" s="13">
        <f t="shared" si="62"/>
        <v>25.53774971428507</v>
      </c>
      <c r="O266" s="15">
        <f t="shared" si="63"/>
        <v>-131676884</v>
      </c>
      <c r="P266" s="13">
        <f t="shared" si="64"/>
        <v>100</v>
      </c>
      <c r="Q266" s="15">
        <f t="shared" si="65"/>
        <v>0</v>
      </c>
    </row>
    <row r="267" spans="1:17" ht="45" hidden="1" outlineLevel="7" x14ac:dyDescent="0.2">
      <c r="A267" s="9" t="s">
        <v>344</v>
      </c>
      <c r="B267" s="16" t="s">
        <v>345</v>
      </c>
      <c r="C267" s="17">
        <v>0</v>
      </c>
      <c r="D267" s="17">
        <v>175084400</v>
      </c>
      <c r="E267" s="17">
        <v>176837100</v>
      </c>
      <c r="F267" s="17">
        <v>45160216</v>
      </c>
      <c r="G267" s="17">
        <v>45160216</v>
      </c>
      <c r="H267" s="13">
        <f t="shared" si="57"/>
        <v>33.800889341109965</v>
      </c>
      <c r="I267" s="20"/>
      <c r="J267" s="13" t="e">
        <f t="shared" si="58"/>
        <v>#DIV/0!</v>
      </c>
      <c r="K267" s="15">
        <f t="shared" si="59"/>
        <v>45160216</v>
      </c>
      <c r="L267" s="13">
        <f t="shared" si="60"/>
        <v>25.793397926942664</v>
      </c>
      <c r="M267" s="15">
        <f t="shared" si="61"/>
        <v>-129924184</v>
      </c>
      <c r="N267" s="13">
        <f t="shared" si="62"/>
        <v>25.53774971428507</v>
      </c>
      <c r="O267" s="15">
        <f t="shared" si="63"/>
        <v>-131676884</v>
      </c>
      <c r="P267" s="13">
        <f t="shared" si="64"/>
        <v>100</v>
      </c>
      <c r="Q267" s="15">
        <f t="shared" si="65"/>
        <v>0</v>
      </c>
    </row>
    <row r="268" spans="1:17" ht="67.5" hidden="1" outlineLevel="3" x14ac:dyDescent="0.2">
      <c r="A268" s="9" t="s">
        <v>346</v>
      </c>
      <c r="B268" s="16" t="s">
        <v>347</v>
      </c>
      <c r="C268" s="17">
        <v>0</v>
      </c>
      <c r="D268" s="17">
        <v>18577680</v>
      </c>
      <c r="E268" s="17">
        <v>18577680</v>
      </c>
      <c r="F268" s="17">
        <v>7000000</v>
      </c>
      <c r="G268" s="17">
        <v>7000000</v>
      </c>
      <c r="H268" s="13">
        <f t="shared" si="57"/>
        <v>5.2392624824418403</v>
      </c>
      <c r="I268" s="20"/>
      <c r="J268" s="13" t="e">
        <f t="shared" si="58"/>
        <v>#DIV/0!</v>
      </c>
      <c r="K268" s="15">
        <f t="shared" si="59"/>
        <v>7000000</v>
      </c>
      <c r="L268" s="13">
        <f t="shared" si="60"/>
        <v>37.679624151131897</v>
      </c>
      <c r="M268" s="15">
        <f t="shared" si="61"/>
        <v>-11577680</v>
      </c>
      <c r="N268" s="13">
        <f t="shared" si="62"/>
        <v>37.679624151131897</v>
      </c>
      <c r="O268" s="15">
        <f t="shared" si="63"/>
        <v>-11577680</v>
      </c>
      <c r="P268" s="13">
        <f t="shared" si="64"/>
        <v>100</v>
      </c>
      <c r="Q268" s="15">
        <f t="shared" si="65"/>
        <v>0</v>
      </c>
    </row>
    <row r="269" spans="1:17" ht="67.5" hidden="1" outlineLevel="4" x14ac:dyDescent="0.2">
      <c r="A269" s="9" t="s">
        <v>348</v>
      </c>
      <c r="B269" s="16" t="s">
        <v>349</v>
      </c>
      <c r="C269" s="17">
        <v>0</v>
      </c>
      <c r="D269" s="17">
        <v>18577680</v>
      </c>
      <c r="E269" s="17">
        <v>18577680</v>
      </c>
      <c r="F269" s="17">
        <v>7000000</v>
      </c>
      <c r="G269" s="17">
        <v>7000000</v>
      </c>
      <c r="H269" s="13">
        <f t="shared" si="57"/>
        <v>5.2392624824418403</v>
      </c>
      <c r="I269" s="20"/>
      <c r="J269" s="13" t="e">
        <f t="shared" si="58"/>
        <v>#DIV/0!</v>
      </c>
      <c r="K269" s="15">
        <f t="shared" si="59"/>
        <v>7000000</v>
      </c>
      <c r="L269" s="13">
        <f t="shared" si="60"/>
        <v>37.679624151131897</v>
      </c>
      <c r="M269" s="15">
        <f t="shared" si="61"/>
        <v>-11577680</v>
      </c>
      <c r="N269" s="13">
        <f t="shared" si="62"/>
        <v>37.679624151131897</v>
      </c>
      <c r="O269" s="15">
        <f t="shared" si="63"/>
        <v>-11577680</v>
      </c>
      <c r="P269" s="13">
        <f t="shared" si="64"/>
        <v>100</v>
      </c>
      <c r="Q269" s="15">
        <f t="shared" si="65"/>
        <v>0</v>
      </c>
    </row>
    <row r="270" spans="1:17" ht="67.5" hidden="1" outlineLevel="7" x14ac:dyDescent="0.2">
      <c r="A270" s="9" t="s">
        <v>348</v>
      </c>
      <c r="B270" s="16" t="s">
        <v>349</v>
      </c>
      <c r="C270" s="17">
        <v>0</v>
      </c>
      <c r="D270" s="17">
        <v>18577680</v>
      </c>
      <c r="E270" s="17">
        <v>18577680</v>
      </c>
      <c r="F270" s="17">
        <v>7000000</v>
      </c>
      <c r="G270" s="17">
        <v>7000000</v>
      </c>
      <c r="H270" s="13">
        <f t="shared" si="57"/>
        <v>5.2392624824418403</v>
      </c>
      <c r="I270" s="20"/>
      <c r="J270" s="13" t="e">
        <f t="shared" si="58"/>
        <v>#DIV/0!</v>
      </c>
      <c r="K270" s="15">
        <f t="shared" si="59"/>
        <v>7000000</v>
      </c>
      <c r="L270" s="13">
        <f t="shared" si="60"/>
        <v>37.679624151131897</v>
      </c>
      <c r="M270" s="15">
        <f t="shared" si="61"/>
        <v>-11577680</v>
      </c>
      <c r="N270" s="13">
        <f t="shared" si="62"/>
        <v>37.679624151131897</v>
      </c>
      <c r="O270" s="15">
        <f t="shared" si="63"/>
        <v>-11577680</v>
      </c>
      <c r="P270" s="13">
        <f t="shared" si="64"/>
        <v>100</v>
      </c>
      <c r="Q270" s="15">
        <f t="shared" si="65"/>
        <v>0</v>
      </c>
    </row>
    <row r="271" spans="1:17" ht="45" hidden="1" outlineLevel="3" x14ac:dyDescent="0.2">
      <c r="A271" s="9" t="s">
        <v>350</v>
      </c>
      <c r="B271" s="16" t="s">
        <v>351</v>
      </c>
      <c r="C271" s="17">
        <v>0</v>
      </c>
      <c r="D271" s="17">
        <v>902700</v>
      </c>
      <c r="E271" s="17">
        <v>941600</v>
      </c>
      <c r="F271" s="17">
        <v>170543.8</v>
      </c>
      <c r="G271" s="17">
        <v>170543.8</v>
      </c>
      <c r="H271" s="13">
        <f t="shared" si="57"/>
        <v>0.12764624756472354</v>
      </c>
      <c r="I271" s="20"/>
      <c r="J271" s="13" t="e">
        <f t="shared" si="58"/>
        <v>#DIV/0!</v>
      </c>
      <c r="K271" s="15">
        <f t="shared" si="59"/>
        <v>170543.8</v>
      </c>
      <c r="L271" s="13">
        <f t="shared" si="60"/>
        <v>18.892633211476682</v>
      </c>
      <c r="M271" s="15">
        <f t="shared" si="61"/>
        <v>-732156.2</v>
      </c>
      <c r="N271" s="13">
        <f t="shared" si="62"/>
        <v>18.11212829226848</v>
      </c>
      <c r="O271" s="15">
        <f t="shared" si="63"/>
        <v>-771056.2</v>
      </c>
      <c r="P271" s="13">
        <f t="shared" si="64"/>
        <v>100</v>
      </c>
      <c r="Q271" s="15">
        <f t="shared" si="65"/>
        <v>0</v>
      </c>
    </row>
    <row r="272" spans="1:17" ht="56.25" hidden="1" outlineLevel="4" x14ac:dyDescent="0.2">
      <c r="A272" s="9" t="s">
        <v>352</v>
      </c>
      <c r="B272" s="16" t="s">
        <v>353</v>
      </c>
      <c r="C272" s="17">
        <v>0</v>
      </c>
      <c r="D272" s="17">
        <v>902700</v>
      </c>
      <c r="E272" s="17">
        <v>941600</v>
      </c>
      <c r="F272" s="17">
        <v>170543.8</v>
      </c>
      <c r="G272" s="17">
        <v>170543.8</v>
      </c>
      <c r="H272" s="13">
        <f t="shared" si="57"/>
        <v>0.12764624756472354</v>
      </c>
      <c r="I272" s="20"/>
      <c r="J272" s="13" t="e">
        <f t="shared" si="58"/>
        <v>#DIV/0!</v>
      </c>
      <c r="K272" s="15">
        <f t="shared" si="59"/>
        <v>170543.8</v>
      </c>
      <c r="L272" s="13">
        <f t="shared" si="60"/>
        <v>18.892633211476682</v>
      </c>
      <c r="M272" s="15">
        <f t="shared" si="61"/>
        <v>-732156.2</v>
      </c>
      <c r="N272" s="13">
        <f t="shared" si="62"/>
        <v>18.11212829226848</v>
      </c>
      <c r="O272" s="15">
        <f t="shared" si="63"/>
        <v>-771056.2</v>
      </c>
      <c r="P272" s="13">
        <f t="shared" si="64"/>
        <v>100</v>
      </c>
      <c r="Q272" s="15">
        <f t="shared" si="65"/>
        <v>0</v>
      </c>
    </row>
    <row r="273" spans="1:17" ht="56.25" hidden="1" outlineLevel="7" x14ac:dyDescent="0.2">
      <c r="A273" s="9" t="s">
        <v>352</v>
      </c>
      <c r="B273" s="16" t="s">
        <v>353</v>
      </c>
      <c r="C273" s="17">
        <v>0</v>
      </c>
      <c r="D273" s="17">
        <v>902700</v>
      </c>
      <c r="E273" s="17">
        <v>941600</v>
      </c>
      <c r="F273" s="17">
        <v>170543.8</v>
      </c>
      <c r="G273" s="17">
        <v>170543.8</v>
      </c>
      <c r="H273" s="13">
        <f t="shared" si="57"/>
        <v>0.12764624756472354</v>
      </c>
      <c r="I273" s="20"/>
      <c r="J273" s="13" t="e">
        <f t="shared" si="58"/>
        <v>#DIV/0!</v>
      </c>
      <c r="K273" s="15">
        <f t="shared" si="59"/>
        <v>170543.8</v>
      </c>
      <c r="L273" s="13">
        <f t="shared" si="60"/>
        <v>18.892633211476682</v>
      </c>
      <c r="M273" s="15">
        <f t="shared" si="61"/>
        <v>-732156.2</v>
      </c>
      <c r="N273" s="13">
        <f t="shared" si="62"/>
        <v>18.11212829226848</v>
      </c>
      <c r="O273" s="15">
        <f t="shared" si="63"/>
        <v>-771056.2</v>
      </c>
      <c r="P273" s="13">
        <f t="shared" si="64"/>
        <v>100</v>
      </c>
      <c r="Q273" s="15">
        <f t="shared" si="65"/>
        <v>0</v>
      </c>
    </row>
    <row r="274" spans="1:17" ht="56.25" hidden="1" outlineLevel="3" x14ac:dyDescent="0.2">
      <c r="A274" s="9" t="s">
        <v>354</v>
      </c>
      <c r="B274" s="16" t="s">
        <v>355</v>
      </c>
      <c r="C274" s="17">
        <v>0</v>
      </c>
      <c r="D274" s="17">
        <v>2300</v>
      </c>
      <c r="E274" s="17">
        <v>2300</v>
      </c>
      <c r="F274" s="17">
        <v>2300</v>
      </c>
      <c r="G274" s="17">
        <v>2300</v>
      </c>
      <c r="H274" s="13">
        <f t="shared" si="57"/>
        <v>1.7214719585166049E-3</v>
      </c>
      <c r="I274" s="20"/>
      <c r="J274" s="13" t="e">
        <f t="shared" si="58"/>
        <v>#DIV/0!</v>
      </c>
      <c r="K274" s="15">
        <f t="shared" si="59"/>
        <v>2300</v>
      </c>
      <c r="L274" s="13">
        <f t="shared" si="60"/>
        <v>100</v>
      </c>
      <c r="M274" s="15">
        <f t="shared" si="61"/>
        <v>0</v>
      </c>
      <c r="N274" s="13">
        <f t="shared" si="62"/>
        <v>100</v>
      </c>
      <c r="O274" s="15">
        <f t="shared" si="63"/>
        <v>0</v>
      </c>
      <c r="P274" s="13">
        <f t="shared" si="64"/>
        <v>100</v>
      </c>
      <c r="Q274" s="15">
        <f t="shared" si="65"/>
        <v>0</v>
      </c>
    </row>
    <row r="275" spans="1:17" ht="67.5" hidden="1" outlineLevel="4" x14ac:dyDescent="0.2">
      <c r="A275" s="9" t="s">
        <v>356</v>
      </c>
      <c r="B275" s="16" t="s">
        <v>357</v>
      </c>
      <c r="C275" s="17">
        <v>0</v>
      </c>
      <c r="D275" s="17">
        <v>2300</v>
      </c>
      <c r="E275" s="17">
        <v>2300</v>
      </c>
      <c r="F275" s="17">
        <v>2300</v>
      </c>
      <c r="G275" s="17">
        <v>2300</v>
      </c>
      <c r="H275" s="13">
        <f t="shared" si="57"/>
        <v>1.7214719585166049E-3</v>
      </c>
      <c r="I275" s="20"/>
      <c r="J275" s="13" t="e">
        <f t="shared" si="58"/>
        <v>#DIV/0!</v>
      </c>
      <c r="K275" s="15">
        <f t="shared" si="59"/>
        <v>2300</v>
      </c>
      <c r="L275" s="13">
        <f t="shared" si="60"/>
        <v>100</v>
      </c>
      <c r="M275" s="15">
        <f t="shared" si="61"/>
        <v>0</v>
      </c>
      <c r="N275" s="13">
        <f t="shared" si="62"/>
        <v>100</v>
      </c>
      <c r="O275" s="15">
        <f t="shared" si="63"/>
        <v>0</v>
      </c>
      <c r="P275" s="13">
        <f t="shared" si="64"/>
        <v>100</v>
      </c>
      <c r="Q275" s="15">
        <f t="shared" si="65"/>
        <v>0</v>
      </c>
    </row>
    <row r="276" spans="1:17" ht="67.5" hidden="1" outlineLevel="7" x14ac:dyDescent="0.2">
      <c r="A276" s="9" t="s">
        <v>356</v>
      </c>
      <c r="B276" s="16" t="s">
        <v>357</v>
      </c>
      <c r="C276" s="17">
        <v>0</v>
      </c>
      <c r="D276" s="17">
        <v>2300</v>
      </c>
      <c r="E276" s="17">
        <v>2300</v>
      </c>
      <c r="F276" s="17">
        <v>2300</v>
      </c>
      <c r="G276" s="17">
        <v>2300</v>
      </c>
      <c r="H276" s="13">
        <f t="shared" si="57"/>
        <v>1.7214719585166049E-3</v>
      </c>
      <c r="I276" s="20"/>
      <c r="J276" s="13" t="e">
        <f t="shared" si="58"/>
        <v>#DIV/0!</v>
      </c>
      <c r="K276" s="15">
        <f t="shared" si="59"/>
        <v>2300</v>
      </c>
      <c r="L276" s="13">
        <f t="shared" si="60"/>
        <v>100</v>
      </c>
      <c r="M276" s="15">
        <f t="shared" si="61"/>
        <v>0</v>
      </c>
      <c r="N276" s="13">
        <f t="shared" si="62"/>
        <v>100</v>
      </c>
      <c r="O276" s="15">
        <f t="shared" si="63"/>
        <v>0</v>
      </c>
      <c r="P276" s="13">
        <f t="shared" si="64"/>
        <v>100</v>
      </c>
      <c r="Q276" s="15">
        <f t="shared" si="65"/>
        <v>0</v>
      </c>
    </row>
    <row r="277" spans="1:17" ht="33.75" hidden="1" outlineLevel="3" x14ac:dyDescent="0.2">
      <c r="A277" s="9" t="s">
        <v>358</v>
      </c>
      <c r="B277" s="16" t="s">
        <v>359</v>
      </c>
      <c r="C277" s="17">
        <v>0</v>
      </c>
      <c r="D277" s="17">
        <v>927400</v>
      </c>
      <c r="E277" s="17">
        <v>927400</v>
      </c>
      <c r="F277" s="17">
        <v>254200</v>
      </c>
      <c r="G277" s="17">
        <v>254200</v>
      </c>
      <c r="H277" s="13">
        <f t="shared" si="57"/>
        <v>0.19026007471953085</v>
      </c>
      <c r="I277" s="20"/>
      <c r="J277" s="13" t="e">
        <f t="shared" si="58"/>
        <v>#DIV/0!</v>
      </c>
      <c r="K277" s="15">
        <f t="shared" si="59"/>
        <v>254200</v>
      </c>
      <c r="L277" s="13">
        <f t="shared" si="60"/>
        <v>27.409963338365323</v>
      </c>
      <c r="M277" s="15">
        <f t="shared" si="61"/>
        <v>-673200</v>
      </c>
      <c r="N277" s="13">
        <f t="shared" si="62"/>
        <v>27.409963338365323</v>
      </c>
      <c r="O277" s="15">
        <f t="shared" si="63"/>
        <v>-673200</v>
      </c>
      <c r="P277" s="13">
        <f t="shared" si="64"/>
        <v>100</v>
      </c>
      <c r="Q277" s="15">
        <f t="shared" si="65"/>
        <v>0</v>
      </c>
    </row>
    <row r="278" spans="1:17" ht="45" hidden="1" outlineLevel="4" x14ac:dyDescent="0.2">
      <c r="A278" s="9" t="s">
        <v>360</v>
      </c>
      <c r="B278" s="16" t="s">
        <v>361</v>
      </c>
      <c r="C278" s="17">
        <v>0</v>
      </c>
      <c r="D278" s="17">
        <v>927400</v>
      </c>
      <c r="E278" s="17">
        <v>927400</v>
      </c>
      <c r="F278" s="17">
        <v>254200</v>
      </c>
      <c r="G278" s="17">
        <v>254200</v>
      </c>
      <c r="H278" s="13">
        <f t="shared" si="57"/>
        <v>0.19026007471953085</v>
      </c>
      <c r="I278" s="20"/>
      <c r="J278" s="13" t="e">
        <f t="shared" si="58"/>
        <v>#DIV/0!</v>
      </c>
      <c r="K278" s="15">
        <f t="shared" si="59"/>
        <v>254200</v>
      </c>
      <c r="L278" s="13">
        <f t="shared" si="60"/>
        <v>27.409963338365323</v>
      </c>
      <c r="M278" s="15">
        <f t="shared" si="61"/>
        <v>-673200</v>
      </c>
      <c r="N278" s="13">
        <f t="shared" si="62"/>
        <v>27.409963338365323</v>
      </c>
      <c r="O278" s="15">
        <f t="shared" si="63"/>
        <v>-673200</v>
      </c>
      <c r="P278" s="13">
        <f t="shared" si="64"/>
        <v>100</v>
      </c>
      <c r="Q278" s="15">
        <f t="shared" si="65"/>
        <v>0</v>
      </c>
    </row>
    <row r="279" spans="1:17" ht="45" hidden="1" outlineLevel="7" x14ac:dyDescent="0.2">
      <c r="A279" s="9" t="s">
        <v>360</v>
      </c>
      <c r="B279" s="16" t="s">
        <v>361</v>
      </c>
      <c r="C279" s="17">
        <v>0</v>
      </c>
      <c r="D279" s="17">
        <v>927400</v>
      </c>
      <c r="E279" s="17">
        <v>927400</v>
      </c>
      <c r="F279" s="17">
        <v>254200</v>
      </c>
      <c r="G279" s="17">
        <v>254200</v>
      </c>
      <c r="H279" s="13">
        <f t="shared" si="57"/>
        <v>0.19026007471953085</v>
      </c>
      <c r="I279" s="20"/>
      <c r="J279" s="13" t="e">
        <f t="shared" si="58"/>
        <v>#DIV/0!</v>
      </c>
      <c r="K279" s="15">
        <f t="shared" si="59"/>
        <v>254200</v>
      </c>
      <c r="L279" s="13">
        <f t="shared" si="60"/>
        <v>27.409963338365323</v>
      </c>
      <c r="M279" s="15">
        <f t="shared" si="61"/>
        <v>-673200</v>
      </c>
      <c r="N279" s="13">
        <f t="shared" si="62"/>
        <v>27.409963338365323</v>
      </c>
      <c r="O279" s="15">
        <f t="shared" si="63"/>
        <v>-673200</v>
      </c>
      <c r="P279" s="13">
        <f t="shared" si="64"/>
        <v>100</v>
      </c>
      <c r="Q279" s="15">
        <f t="shared" si="65"/>
        <v>0</v>
      </c>
    </row>
    <row r="280" spans="1:17" ht="22.5" hidden="1" outlineLevel="3" x14ac:dyDescent="0.2">
      <c r="A280" s="9" t="s">
        <v>362</v>
      </c>
      <c r="B280" s="16" t="s">
        <v>363</v>
      </c>
      <c r="C280" s="17">
        <v>0</v>
      </c>
      <c r="D280" s="17">
        <v>146949.91</v>
      </c>
      <c r="E280" s="17">
        <v>187575.55</v>
      </c>
      <c r="F280" s="17">
        <v>36737.47</v>
      </c>
      <c r="G280" s="17">
        <v>36737.47</v>
      </c>
      <c r="H280" s="13">
        <f t="shared" si="57"/>
        <v>2.7496749752976092E-2</v>
      </c>
      <c r="I280" s="20"/>
      <c r="J280" s="13" t="e">
        <f t="shared" si="58"/>
        <v>#DIV/0!</v>
      </c>
      <c r="K280" s="15">
        <f t="shared" si="59"/>
        <v>36737.47</v>
      </c>
      <c r="L280" s="13">
        <f t="shared" si="60"/>
        <v>24.99999489622008</v>
      </c>
      <c r="M280" s="15">
        <f t="shared" si="61"/>
        <v>-110212.44</v>
      </c>
      <c r="N280" s="13">
        <f t="shared" si="62"/>
        <v>19.585425712466257</v>
      </c>
      <c r="O280" s="15">
        <f t="shared" si="63"/>
        <v>-150838.07999999999</v>
      </c>
      <c r="P280" s="13">
        <f t="shared" si="64"/>
        <v>100</v>
      </c>
      <c r="Q280" s="15">
        <f t="shared" si="65"/>
        <v>0</v>
      </c>
    </row>
    <row r="281" spans="1:17" ht="22.5" hidden="1" outlineLevel="4" x14ac:dyDescent="0.2">
      <c r="A281" s="9" t="s">
        <v>364</v>
      </c>
      <c r="B281" s="16" t="s">
        <v>365</v>
      </c>
      <c r="C281" s="17">
        <v>0</v>
      </c>
      <c r="D281" s="17">
        <v>146949.91</v>
      </c>
      <c r="E281" s="17">
        <v>187575.55</v>
      </c>
      <c r="F281" s="17">
        <v>36737.47</v>
      </c>
      <c r="G281" s="17">
        <v>36737.47</v>
      </c>
      <c r="H281" s="13">
        <f t="shared" si="57"/>
        <v>2.7496749752976092E-2</v>
      </c>
      <c r="I281" s="20"/>
      <c r="J281" s="13" t="e">
        <f t="shared" si="58"/>
        <v>#DIV/0!</v>
      </c>
      <c r="K281" s="15">
        <f t="shared" si="59"/>
        <v>36737.47</v>
      </c>
      <c r="L281" s="13">
        <f t="shared" si="60"/>
        <v>24.99999489622008</v>
      </c>
      <c r="M281" s="15">
        <f t="shared" si="61"/>
        <v>-110212.44</v>
      </c>
      <c r="N281" s="13">
        <f t="shared" si="62"/>
        <v>19.585425712466257</v>
      </c>
      <c r="O281" s="15">
        <f t="shared" si="63"/>
        <v>-150838.07999999999</v>
      </c>
      <c r="P281" s="13">
        <f t="shared" si="64"/>
        <v>100</v>
      </c>
      <c r="Q281" s="15">
        <f t="shared" si="65"/>
        <v>0</v>
      </c>
    </row>
    <row r="282" spans="1:17" ht="22.5" hidden="1" outlineLevel="7" x14ac:dyDescent="0.2">
      <c r="A282" s="9" t="s">
        <v>364</v>
      </c>
      <c r="B282" s="16" t="s">
        <v>365</v>
      </c>
      <c r="C282" s="17">
        <v>0</v>
      </c>
      <c r="D282" s="17">
        <v>146949.91</v>
      </c>
      <c r="E282" s="17">
        <v>187575.55</v>
      </c>
      <c r="F282" s="17">
        <v>36737.47</v>
      </c>
      <c r="G282" s="17">
        <v>36737.47</v>
      </c>
      <c r="H282" s="13">
        <f t="shared" si="57"/>
        <v>2.7496749752976092E-2</v>
      </c>
      <c r="I282" s="20"/>
      <c r="J282" s="13" t="e">
        <f t="shared" si="58"/>
        <v>#DIV/0!</v>
      </c>
      <c r="K282" s="15">
        <f t="shared" si="59"/>
        <v>36737.47</v>
      </c>
      <c r="L282" s="13">
        <f t="shared" si="60"/>
        <v>24.99999489622008</v>
      </c>
      <c r="M282" s="15">
        <f t="shared" si="61"/>
        <v>-110212.44</v>
      </c>
      <c r="N282" s="13">
        <f t="shared" si="62"/>
        <v>19.585425712466257</v>
      </c>
      <c r="O282" s="15">
        <f t="shared" si="63"/>
        <v>-150838.07999999999</v>
      </c>
      <c r="P282" s="13">
        <f t="shared" si="64"/>
        <v>100</v>
      </c>
      <c r="Q282" s="15">
        <f t="shared" si="65"/>
        <v>0</v>
      </c>
    </row>
    <row r="283" spans="1:17" ht="11.25" outlineLevel="2" collapsed="1" x14ac:dyDescent="0.2">
      <c r="A283" s="9" t="s">
        <v>366</v>
      </c>
      <c r="B283" s="16" t="s">
        <v>367</v>
      </c>
      <c r="C283" s="17">
        <v>5181299.1100000003</v>
      </c>
      <c r="D283" s="17">
        <v>15192691.6</v>
      </c>
      <c r="E283" s="17">
        <v>26802942.100000001</v>
      </c>
      <c r="F283" s="17">
        <v>7078113.0999999996</v>
      </c>
      <c r="G283" s="17">
        <v>6728113.0999999996</v>
      </c>
      <c r="H283" s="13">
        <f t="shared" si="57"/>
        <v>5.0357643632079236</v>
      </c>
      <c r="I283" s="20" t="s">
        <v>439</v>
      </c>
      <c r="J283" s="13">
        <f t="shared" si="58"/>
        <v>129.85378680444487</v>
      </c>
      <c r="K283" s="15">
        <f t="shared" si="59"/>
        <v>1546813.9899999993</v>
      </c>
      <c r="L283" s="13">
        <f t="shared" si="60"/>
        <v>44.285194994677575</v>
      </c>
      <c r="M283" s="15">
        <f t="shared" si="61"/>
        <v>-8464578.5</v>
      </c>
      <c r="N283" s="13">
        <f t="shared" si="62"/>
        <v>25.102143917253024</v>
      </c>
      <c r="O283" s="15">
        <f t="shared" si="63"/>
        <v>-20074829</v>
      </c>
      <c r="P283" s="13">
        <f t="shared" si="64"/>
        <v>95.055179324557557</v>
      </c>
      <c r="Q283" s="15">
        <f t="shared" si="65"/>
        <v>-350000</v>
      </c>
    </row>
    <row r="284" spans="1:17" ht="168.75" hidden="1" outlineLevel="3" x14ac:dyDescent="0.2">
      <c r="A284" s="9" t="s">
        <v>368</v>
      </c>
      <c r="B284" s="18" t="s">
        <v>369</v>
      </c>
      <c r="C284" s="17">
        <v>0</v>
      </c>
      <c r="D284" s="17">
        <v>0</v>
      </c>
      <c r="E284" s="17">
        <v>178000</v>
      </c>
      <c r="F284" s="17">
        <v>43800</v>
      </c>
      <c r="G284" s="17">
        <v>43800</v>
      </c>
      <c r="H284" s="13">
        <f t="shared" si="57"/>
        <v>3.2782813818707519E-2</v>
      </c>
      <c r="I284" s="20"/>
      <c r="J284" s="13" t="e">
        <f t="shared" si="58"/>
        <v>#DIV/0!</v>
      </c>
      <c r="K284" s="15">
        <f t="shared" si="59"/>
        <v>43800</v>
      </c>
      <c r="L284" s="13" t="e">
        <f t="shared" si="60"/>
        <v>#DIV/0!</v>
      </c>
      <c r="M284" s="15">
        <f t="shared" si="61"/>
        <v>43800</v>
      </c>
      <c r="N284" s="13">
        <f t="shared" si="62"/>
        <v>24.606741573033709</v>
      </c>
      <c r="O284" s="15">
        <f t="shared" si="63"/>
        <v>-134200</v>
      </c>
      <c r="P284" s="13">
        <f t="shared" si="64"/>
        <v>100</v>
      </c>
      <c r="Q284" s="15">
        <f t="shared" si="65"/>
        <v>0</v>
      </c>
    </row>
    <row r="285" spans="1:17" ht="180" hidden="1" outlineLevel="4" x14ac:dyDescent="0.2">
      <c r="A285" s="9" t="s">
        <v>370</v>
      </c>
      <c r="B285" s="18" t="s">
        <v>371</v>
      </c>
      <c r="C285" s="17">
        <v>0</v>
      </c>
      <c r="D285" s="17">
        <v>0</v>
      </c>
      <c r="E285" s="17">
        <v>178000</v>
      </c>
      <c r="F285" s="17">
        <v>43800</v>
      </c>
      <c r="G285" s="17">
        <v>43800</v>
      </c>
      <c r="H285" s="13">
        <f t="shared" si="57"/>
        <v>3.2782813818707519E-2</v>
      </c>
      <c r="I285" s="20"/>
      <c r="J285" s="13" t="e">
        <f t="shared" si="58"/>
        <v>#DIV/0!</v>
      </c>
      <c r="K285" s="15">
        <f t="shared" si="59"/>
        <v>43800</v>
      </c>
      <c r="L285" s="13" t="e">
        <f t="shared" si="60"/>
        <v>#DIV/0!</v>
      </c>
      <c r="M285" s="15">
        <f t="shared" si="61"/>
        <v>43800</v>
      </c>
      <c r="N285" s="13">
        <f t="shared" si="62"/>
        <v>24.606741573033709</v>
      </c>
      <c r="O285" s="15">
        <f t="shared" si="63"/>
        <v>-134200</v>
      </c>
      <c r="P285" s="13">
        <f t="shared" si="64"/>
        <v>100</v>
      </c>
      <c r="Q285" s="15">
        <f t="shared" si="65"/>
        <v>0</v>
      </c>
    </row>
    <row r="286" spans="1:17" ht="180" hidden="1" outlineLevel="7" x14ac:dyDescent="0.2">
      <c r="A286" s="9" t="s">
        <v>370</v>
      </c>
      <c r="B286" s="18" t="s">
        <v>371</v>
      </c>
      <c r="C286" s="17">
        <v>0</v>
      </c>
      <c r="D286" s="17">
        <v>0</v>
      </c>
      <c r="E286" s="17">
        <v>178000</v>
      </c>
      <c r="F286" s="17">
        <v>43800</v>
      </c>
      <c r="G286" s="17">
        <v>43800</v>
      </c>
      <c r="H286" s="13">
        <f t="shared" si="57"/>
        <v>3.2782813818707519E-2</v>
      </c>
      <c r="I286" s="20"/>
      <c r="J286" s="13" t="e">
        <f t="shared" si="58"/>
        <v>#DIV/0!</v>
      </c>
      <c r="K286" s="15">
        <f t="shared" si="59"/>
        <v>43800</v>
      </c>
      <c r="L286" s="13" t="e">
        <f t="shared" si="60"/>
        <v>#DIV/0!</v>
      </c>
      <c r="M286" s="15">
        <f t="shared" si="61"/>
        <v>43800</v>
      </c>
      <c r="N286" s="13">
        <f t="shared" si="62"/>
        <v>24.606741573033709</v>
      </c>
      <c r="O286" s="15">
        <f t="shared" si="63"/>
        <v>-134200</v>
      </c>
      <c r="P286" s="13">
        <f t="shared" si="64"/>
        <v>100</v>
      </c>
      <c r="Q286" s="15">
        <f t="shared" si="65"/>
        <v>0</v>
      </c>
    </row>
    <row r="287" spans="1:17" ht="78.75" hidden="1" outlineLevel="3" x14ac:dyDescent="0.2">
      <c r="A287" s="9" t="s">
        <v>372</v>
      </c>
      <c r="B287" s="16" t="s">
        <v>373</v>
      </c>
      <c r="C287" s="17">
        <v>0</v>
      </c>
      <c r="D287" s="17">
        <v>114991.6</v>
      </c>
      <c r="E287" s="17">
        <v>115337</v>
      </c>
      <c r="F287" s="17">
        <v>28800</v>
      </c>
      <c r="G287" s="17">
        <v>28800</v>
      </c>
      <c r="H287" s="13">
        <f t="shared" si="57"/>
        <v>2.1555822784903571E-2</v>
      </c>
      <c r="I287" s="20"/>
      <c r="J287" s="13" t="e">
        <f t="shared" si="58"/>
        <v>#DIV/0!</v>
      </c>
      <c r="K287" s="15">
        <f t="shared" si="59"/>
        <v>28800</v>
      </c>
      <c r="L287" s="13">
        <f t="shared" si="60"/>
        <v>25.045307657254963</v>
      </c>
      <c r="M287" s="15">
        <f t="shared" si="61"/>
        <v>-86191.6</v>
      </c>
      <c r="N287" s="13">
        <f t="shared" si="62"/>
        <v>24.970304412287469</v>
      </c>
      <c r="O287" s="15">
        <f t="shared" si="63"/>
        <v>-86537</v>
      </c>
      <c r="P287" s="13">
        <f t="shared" si="64"/>
        <v>100</v>
      </c>
      <c r="Q287" s="15">
        <f t="shared" si="65"/>
        <v>0</v>
      </c>
    </row>
    <row r="288" spans="1:17" ht="90" hidden="1" outlineLevel="4" x14ac:dyDescent="0.2">
      <c r="A288" s="9" t="s">
        <v>374</v>
      </c>
      <c r="B288" s="16" t="s">
        <v>375</v>
      </c>
      <c r="C288" s="17">
        <v>0</v>
      </c>
      <c r="D288" s="17">
        <v>114991.6</v>
      </c>
      <c r="E288" s="17">
        <v>115337</v>
      </c>
      <c r="F288" s="17">
        <v>28800</v>
      </c>
      <c r="G288" s="17">
        <v>28800</v>
      </c>
      <c r="H288" s="13">
        <f t="shared" si="57"/>
        <v>2.1555822784903571E-2</v>
      </c>
      <c r="I288" s="20"/>
      <c r="J288" s="13" t="e">
        <f t="shared" si="58"/>
        <v>#DIV/0!</v>
      </c>
      <c r="K288" s="15">
        <f t="shared" si="59"/>
        <v>28800</v>
      </c>
      <c r="L288" s="13">
        <f t="shared" si="60"/>
        <v>25.045307657254963</v>
      </c>
      <c r="M288" s="15">
        <f t="shared" si="61"/>
        <v>-86191.6</v>
      </c>
      <c r="N288" s="13">
        <f t="shared" si="62"/>
        <v>24.970304412287469</v>
      </c>
      <c r="O288" s="15">
        <f t="shared" si="63"/>
        <v>-86537</v>
      </c>
      <c r="P288" s="13">
        <f t="shared" si="64"/>
        <v>100</v>
      </c>
      <c r="Q288" s="15">
        <f t="shared" si="65"/>
        <v>0</v>
      </c>
    </row>
    <row r="289" spans="1:17" ht="90" hidden="1" outlineLevel="7" x14ac:dyDescent="0.2">
      <c r="A289" s="9" t="s">
        <v>374</v>
      </c>
      <c r="B289" s="16" t="s">
        <v>375</v>
      </c>
      <c r="C289" s="17">
        <v>0</v>
      </c>
      <c r="D289" s="17">
        <v>114991.6</v>
      </c>
      <c r="E289" s="17">
        <v>115337</v>
      </c>
      <c r="F289" s="17">
        <v>28800</v>
      </c>
      <c r="G289" s="17">
        <v>28800</v>
      </c>
      <c r="H289" s="13">
        <f t="shared" si="57"/>
        <v>2.1555822784903571E-2</v>
      </c>
      <c r="I289" s="20"/>
      <c r="J289" s="13" t="e">
        <f t="shared" si="58"/>
        <v>#DIV/0!</v>
      </c>
      <c r="K289" s="15">
        <f t="shared" si="59"/>
        <v>28800</v>
      </c>
      <c r="L289" s="13">
        <f t="shared" si="60"/>
        <v>25.045307657254963</v>
      </c>
      <c r="M289" s="15">
        <f t="shared" si="61"/>
        <v>-86191.6</v>
      </c>
      <c r="N289" s="13">
        <f t="shared" si="62"/>
        <v>24.970304412287469</v>
      </c>
      <c r="O289" s="15">
        <f t="shared" si="63"/>
        <v>-86537</v>
      </c>
      <c r="P289" s="13">
        <f t="shared" si="64"/>
        <v>100</v>
      </c>
      <c r="Q289" s="15">
        <f t="shared" si="65"/>
        <v>0</v>
      </c>
    </row>
    <row r="290" spans="1:17" ht="135" hidden="1" outlineLevel="3" x14ac:dyDescent="0.2">
      <c r="A290" s="9" t="s">
        <v>376</v>
      </c>
      <c r="B290" s="18" t="s">
        <v>377</v>
      </c>
      <c r="C290" s="17">
        <v>0</v>
      </c>
      <c r="D290" s="17">
        <v>7366700</v>
      </c>
      <c r="E290" s="17">
        <v>14194400</v>
      </c>
      <c r="F290" s="17">
        <v>3180700</v>
      </c>
      <c r="G290" s="17">
        <v>3180700</v>
      </c>
      <c r="H290" s="13">
        <f t="shared" si="57"/>
        <v>2.3806460254146802</v>
      </c>
      <c r="I290" s="20"/>
      <c r="J290" s="13" t="e">
        <f t="shared" si="58"/>
        <v>#DIV/0!</v>
      </c>
      <c r="K290" s="15">
        <f t="shared" si="59"/>
        <v>3180700</v>
      </c>
      <c r="L290" s="13">
        <f t="shared" si="60"/>
        <v>43.176727707114452</v>
      </c>
      <c r="M290" s="15">
        <f t="shared" si="61"/>
        <v>-4186000</v>
      </c>
      <c r="N290" s="13">
        <f t="shared" si="62"/>
        <v>22.408132784760188</v>
      </c>
      <c r="O290" s="15">
        <f t="shared" si="63"/>
        <v>-11013700</v>
      </c>
      <c r="P290" s="13">
        <f t="shared" si="64"/>
        <v>100</v>
      </c>
      <c r="Q290" s="15">
        <f t="shared" si="65"/>
        <v>0</v>
      </c>
    </row>
    <row r="291" spans="1:17" ht="146.25" hidden="1" outlineLevel="4" x14ac:dyDescent="0.2">
      <c r="A291" s="9" t="s">
        <v>378</v>
      </c>
      <c r="B291" s="18" t="s">
        <v>379</v>
      </c>
      <c r="C291" s="17">
        <v>0</v>
      </c>
      <c r="D291" s="17">
        <v>7366700</v>
      </c>
      <c r="E291" s="17">
        <v>14194400</v>
      </c>
      <c r="F291" s="17">
        <v>3180700</v>
      </c>
      <c r="G291" s="17">
        <v>3180700</v>
      </c>
      <c r="H291" s="13">
        <f t="shared" si="57"/>
        <v>2.3806460254146802</v>
      </c>
      <c r="I291" s="20"/>
      <c r="J291" s="13" t="e">
        <f t="shared" si="58"/>
        <v>#DIV/0!</v>
      </c>
      <c r="K291" s="15">
        <f t="shared" si="59"/>
        <v>3180700</v>
      </c>
      <c r="L291" s="13">
        <f t="shared" si="60"/>
        <v>43.176727707114452</v>
      </c>
      <c r="M291" s="15">
        <f t="shared" si="61"/>
        <v>-4186000</v>
      </c>
      <c r="N291" s="13">
        <f t="shared" si="62"/>
        <v>22.408132784760188</v>
      </c>
      <c r="O291" s="15">
        <f t="shared" si="63"/>
        <v>-11013700</v>
      </c>
      <c r="P291" s="13">
        <f t="shared" si="64"/>
        <v>100</v>
      </c>
      <c r="Q291" s="15">
        <f t="shared" si="65"/>
        <v>0</v>
      </c>
    </row>
    <row r="292" spans="1:17" ht="146.25" hidden="1" outlineLevel="7" x14ac:dyDescent="0.2">
      <c r="A292" s="9" t="s">
        <v>378</v>
      </c>
      <c r="B292" s="18" t="s">
        <v>379</v>
      </c>
      <c r="C292" s="17">
        <v>0</v>
      </c>
      <c r="D292" s="17">
        <v>7366700</v>
      </c>
      <c r="E292" s="17">
        <v>14194400</v>
      </c>
      <c r="F292" s="17">
        <v>3180700</v>
      </c>
      <c r="G292" s="17">
        <v>3180700</v>
      </c>
      <c r="H292" s="13">
        <f t="shared" si="57"/>
        <v>2.3806460254146802</v>
      </c>
      <c r="I292" s="20"/>
      <c r="J292" s="13" t="e">
        <f t="shared" si="58"/>
        <v>#DIV/0!</v>
      </c>
      <c r="K292" s="15">
        <f t="shared" si="59"/>
        <v>3180700</v>
      </c>
      <c r="L292" s="13">
        <f t="shared" si="60"/>
        <v>43.176727707114452</v>
      </c>
      <c r="M292" s="15">
        <f t="shared" si="61"/>
        <v>-4186000</v>
      </c>
      <c r="N292" s="13">
        <f t="shared" si="62"/>
        <v>22.408132784760188</v>
      </c>
      <c r="O292" s="15">
        <f t="shared" si="63"/>
        <v>-11013700</v>
      </c>
      <c r="P292" s="13">
        <f t="shared" si="64"/>
        <v>100</v>
      </c>
      <c r="Q292" s="15">
        <f t="shared" si="65"/>
        <v>0</v>
      </c>
    </row>
    <row r="293" spans="1:17" ht="22.5" hidden="1" outlineLevel="3" x14ac:dyDescent="0.2">
      <c r="A293" s="9" t="s">
        <v>380</v>
      </c>
      <c r="B293" s="16" t="s">
        <v>381</v>
      </c>
      <c r="C293" s="17">
        <v>0</v>
      </c>
      <c r="D293" s="17">
        <v>7711000</v>
      </c>
      <c r="E293" s="17">
        <v>12315205.1</v>
      </c>
      <c r="F293" s="17">
        <v>3824813.1</v>
      </c>
      <c r="G293" s="17">
        <v>3474813.1</v>
      </c>
      <c r="H293" s="13">
        <f t="shared" si="57"/>
        <v>2.6007797011896328</v>
      </c>
      <c r="I293" s="20"/>
      <c r="J293" s="13" t="e">
        <f t="shared" si="58"/>
        <v>#DIV/0!</v>
      </c>
      <c r="K293" s="15">
        <f t="shared" si="59"/>
        <v>3474813.1</v>
      </c>
      <c r="L293" s="13">
        <f t="shared" si="60"/>
        <v>45.063067047075606</v>
      </c>
      <c r="M293" s="15">
        <f t="shared" si="61"/>
        <v>-4236186.9000000004</v>
      </c>
      <c r="N293" s="13">
        <f t="shared" si="62"/>
        <v>28.215633209389264</v>
      </c>
      <c r="O293" s="15">
        <f t="shared" si="63"/>
        <v>-8840392</v>
      </c>
      <c r="P293" s="13">
        <f t="shared" si="64"/>
        <v>90.849226070680416</v>
      </c>
      <c r="Q293" s="15">
        <f t="shared" si="65"/>
        <v>-350000</v>
      </c>
    </row>
    <row r="294" spans="1:17" ht="33.75" hidden="1" outlineLevel="4" x14ac:dyDescent="0.2">
      <c r="A294" s="9" t="s">
        <v>382</v>
      </c>
      <c r="B294" s="16" t="s">
        <v>383</v>
      </c>
      <c r="C294" s="17">
        <v>0</v>
      </c>
      <c r="D294" s="17">
        <v>7711000</v>
      </c>
      <c r="E294" s="17">
        <v>12315205.1</v>
      </c>
      <c r="F294" s="17">
        <v>3824813.1</v>
      </c>
      <c r="G294" s="17">
        <v>3474813.1</v>
      </c>
      <c r="H294" s="13">
        <f t="shared" si="57"/>
        <v>2.6007797011896328</v>
      </c>
      <c r="I294" s="20"/>
      <c r="J294" s="13" t="e">
        <f t="shared" si="58"/>
        <v>#DIV/0!</v>
      </c>
      <c r="K294" s="15">
        <f t="shared" si="59"/>
        <v>3474813.1</v>
      </c>
      <c r="L294" s="13">
        <f t="shared" si="60"/>
        <v>45.063067047075606</v>
      </c>
      <c r="M294" s="15">
        <f t="shared" si="61"/>
        <v>-4236186.9000000004</v>
      </c>
      <c r="N294" s="13">
        <f t="shared" si="62"/>
        <v>28.215633209389264</v>
      </c>
      <c r="O294" s="15">
        <f t="shared" si="63"/>
        <v>-8840392</v>
      </c>
      <c r="P294" s="13">
        <f t="shared" si="64"/>
        <v>90.849226070680416</v>
      </c>
      <c r="Q294" s="15">
        <f t="shared" si="65"/>
        <v>-350000</v>
      </c>
    </row>
    <row r="295" spans="1:17" ht="33.75" hidden="1" outlineLevel="7" x14ac:dyDescent="0.2">
      <c r="A295" s="9" t="s">
        <v>382</v>
      </c>
      <c r="B295" s="16" t="s">
        <v>383</v>
      </c>
      <c r="C295" s="17">
        <v>0</v>
      </c>
      <c r="D295" s="17">
        <v>7711000</v>
      </c>
      <c r="E295" s="17">
        <v>12315205.1</v>
      </c>
      <c r="F295" s="17">
        <v>3824813.1</v>
      </c>
      <c r="G295" s="17">
        <v>3474813.1</v>
      </c>
      <c r="H295" s="13">
        <f t="shared" si="57"/>
        <v>2.6007797011896328</v>
      </c>
      <c r="I295" s="20"/>
      <c r="J295" s="13" t="e">
        <f t="shared" si="58"/>
        <v>#DIV/0!</v>
      </c>
      <c r="K295" s="15">
        <f t="shared" si="59"/>
        <v>3474813.1</v>
      </c>
      <c r="L295" s="13">
        <f t="shared" si="60"/>
        <v>45.063067047075606</v>
      </c>
      <c r="M295" s="15">
        <f t="shared" si="61"/>
        <v>-4236186.9000000004</v>
      </c>
      <c r="N295" s="13">
        <f t="shared" si="62"/>
        <v>28.215633209389264</v>
      </c>
      <c r="O295" s="15">
        <f t="shared" si="63"/>
        <v>-8840392</v>
      </c>
      <c r="P295" s="13">
        <f t="shared" si="64"/>
        <v>90.849226070680416</v>
      </c>
      <c r="Q295" s="15">
        <f t="shared" si="65"/>
        <v>-350000</v>
      </c>
    </row>
    <row r="296" spans="1:17" ht="67.5" customHeight="1" outlineLevel="1" collapsed="1" x14ac:dyDescent="0.2">
      <c r="A296" s="9" t="s">
        <v>384</v>
      </c>
      <c r="B296" s="16" t="s">
        <v>385</v>
      </c>
      <c r="C296" s="17">
        <v>1206521.24</v>
      </c>
      <c r="D296" s="17">
        <v>0</v>
      </c>
      <c r="E296" s="17">
        <v>0</v>
      </c>
      <c r="F296" s="17">
        <v>0</v>
      </c>
      <c r="G296" s="17">
        <v>760668.54</v>
      </c>
      <c r="H296" s="13">
        <f t="shared" si="57"/>
        <v>0.56933459188511581</v>
      </c>
      <c r="I296" s="20" t="s">
        <v>439</v>
      </c>
      <c r="J296" s="13">
        <f t="shared" si="58"/>
        <v>63.046427595423026</v>
      </c>
      <c r="K296" s="15">
        <f t="shared" si="59"/>
        <v>-445852.69999999995</v>
      </c>
      <c r="L296" s="13">
        <v>0</v>
      </c>
      <c r="M296" s="15">
        <f t="shared" si="61"/>
        <v>760668.54</v>
      </c>
      <c r="N296" s="13">
        <v>0</v>
      </c>
      <c r="O296" s="15">
        <f t="shared" si="63"/>
        <v>760668.54</v>
      </c>
      <c r="P296" s="13">
        <v>0</v>
      </c>
      <c r="Q296" s="15">
        <f t="shared" si="65"/>
        <v>760668.54</v>
      </c>
    </row>
    <row r="297" spans="1:17" ht="101.25" hidden="1" outlineLevel="2" x14ac:dyDescent="0.2">
      <c r="A297" s="9" t="s">
        <v>386</v>
      </c>
      <c r="B297" s="18" t="s">
        <v>387</v>
      </c>
      <c r="C297" s="17">
        <v>0</v>
      </c>
      <c r="D297" s="17">
        <v>0</v>
      </c>
      <c r="E297" s="17">
        <v>0</v>
      </c>
      <c r="F297" s="17">
        <v>0</v>
      </c>
      <c r="G297" s="17">
        <v>760668.54</v>
      </c>
      <c r="H297" s="13">
        <f t="shared" si="57"/>
        <v>0.56933459188511581</v>
      </c>
      <c r="I297" s="20"/>
      <c r="J297" s="13" t="e">
        <f t="shared" si="58"/>
        <v>#DIV/0!</v>
      </c>
      <c r="K297" s="15">
        <f t="shared" si="59"/>
        <v>760668.54</v>
      </c>
      <c r="L297" s="13" t="e">
        <f t="shared" si="60"/>
        <v>#DIV/0!</v>
      </c>
      <c r="M297" s="15">
        <f t="shared" si="61"/>
        <v>760668.54</v>
      </c>
      <c r="N297" s="13" t="e">
        <f t="shared" si="62"/>
        <v>#DIV/0!</v>
      </c>
      <c r="O297" s="15">
        <f t="shared" si="63"/>
        <v>760668.54</v>
      </c>
      <c r="P297" s="13" t="e">
        <f t="shared" si="64"/>
        <v>#DIV/0!</v>
      </c>
      <c r="Q297" s="15">
        <f t="shared" si="65"/>
        <v>760668.54</v>
      </c>
    </row>
    <row r="298" spans="1:17" ht="90" hidden="1" outlineLevel="3" x14ac:dyDescent="0.2">
      <c r="A298" s="9" t="s">
        <v>388</v>
      </c>
      <c r="B298" s="18" t="s">
        <v>389</v>
      </c>
      <c r="C298" s="17">
        <v>0</v>
      </c>
      <c r="D298" s="17">
        <v>0</v>
      </c>
      <c r="E298" s="17">
        <v>0</v>
      </c>
      <c r="F298" s="17">
        <v>0</v>
      </c>
      <c r="G298" s="17">
        <v>760668.54</v>
      </c>
      <c r="H298" s="13">
        <f t="shared" si="57"/>
        <v>0.56933459188511581</v>
      </c>
      <c r="I298" s="20"/>
      <c r="J298" s="13" t="e">
        <f t="shared" si="58"/>
        <v>#DIV/0!</v>
      </c>
      <c r="K298" s="15">
        <f t="shared" si="59"/>
        <v>760668.54</v>
      </c>
      <c r="L298" s="13" t="e">
        <f t="shared" si="60"/>
        <v>#DIV/0!</v>
      </c>
      <c r="M298" s="15">
        <f t="shared" si="61"/>
        <v>760668.54</v>
      </c>
      <c r="N298" s="13" t="e">
        <f t="shared" si="62"/>
        <v>#DIV/0!</v>
      </c>
      <c r="O298" s="15">
        <f t="shared" si="63"/>
        <v>760668.54</v>
      </c>
      <c r="P298" s="13" t="e">
        <f t="shared" si="64"/>
        <v>#DIV/0!</v>
      </c>
      <c r="Q298" s="15">
        <f t="shared" si="65"/>
        <v>760668.54</v>
      </c>
    </row>
    <row r="299" spans="1:17" ht="33.75" hidden="1" outlineLevel="4" x14ac:dyDescent="0.2">
      <c r="A299" s="9" t="s">
        <v>390</v>
      </c>
      <c r="B299" s="16" t="s">
        <v>391</v>
      </c>
      <c r="C299" s="17">
        <v>0</v>
      </c>
      <c r="D299" s="17">
        <v>0</v>
      </c>
      <c r="E299" s="17">
        <v>0</v>
      </c>
      <c r="F299" s="17">
        <v>0</v>
      </c>
      <c r="G299" s="17">
        <v>760668.54</v>
      </c>
      <c r="H299" s="13">
        <f t="shared" si="57"/>
        <v>0.56933459188511581</v>
      </c>
      <c r="I299" s="20"/>
      <c r="J299" s="13" t="e">
        <f t="shared" si="58"/>
        <v>#DIV/0!</v>
      </c>
      <c r="K299" s="15">
        <f t="shared" si="59"/>
        <v>760668.54</v>
      </c>
      <c r="L299" s="13" t="e">
        <f t="shared" si="60"/>
        <v>#DIV/0!</v>
      </c>
      <c r="M299" s="15">
        <f t="shared" si="61"/>
        <v>760668.54</v>
      </c>
      <c r="N299" s="13" t="e">
        <f t="shared" si="62"/>
        <v>#DIV/0!</v>
      </c>
      <c r="O299" s="15">
        <f t="shared" si="63"/>
        <v>760668.54</v>
      </c>
      <c r="P299" s="13" t="e">
        <f t="shared" si="64"/>
        <v>#DIV/0!</v>
      </c>
      <c r="Q299" s="15">
        <f t="shared" si="65"/>
        <v>760668.54</v>
      </c>
    </row>
    <row r="300" spans="1:17" ht="45" hidden="1" outlineLevel="5" x14ac:dyDescent="0.2">
      <c r="A300" s="9" t="s">
        <v>392</v>
      </c>
      <c r="B300" s="16" t="s">
        <v>393</v>
      </c>
      <c r="C300" s="17">
        <v>0</v>
      </c>
      <c r="D300" s="17">
        <v>0</v>
      </c>
      <c r="E300" s="17">
        <v>0</v>
      </c>
      <c r="F300" s="17">
        <v>0</v>
      </c>
      <c r="G300" s="17">
        <v>760668.54</v>
      </c>
      <c r="H300" s="13">
        <f t="shared" si="57"/>
        <v>0.56933459188511581</v>
      </c>
      <c r="I300" s="20"/>
      <c r="J300" s="13" t="e">
        <f t="shared" si="58"/>
        <v>#DIV/0!</v>
      </c>
      <c r="K300" s="15">
        <f t="shared" si="59"/>
        <v>760668.54</v>
      </c>
      <c r="L300" s="13" t="e">
        <f t="shared" si="60"/>
        <v>#DIV/0!</v>
      </c>
      <c r="M300" s="15">
        <f t="shared" si="61"/>
        <v>760668.54</v>
      </c>
      <c r="N300" s="13" t="e">
        <f t="shared" si="62"/>
        <v>#DIV/0!</v>
      </c>
      <c r="O300" s="15">
        <f t="shared" si="63"/>
        <v>760668.54</v>
      </c>
      <c r="P300" s="13" t="e">
        <f t="shared" si="64"/>
        <v>#DIV/0!</v>
      </c>
      <c r="Q300" s="15">
        <f t="shared" si="65"/>
        <v>760668.54</v>
      </c>
    </row>
    <row r="301" spans="1:17" ht="45" hidden="1" outlineLevel="7" x14ac:dyDescent="0.2">
      <c r="A301" s="9" t="s">
        <v>392</v>
      </c>
      <c r="B301" s="16" t="s">
        <v>393</v>
      </c>
      <c r="C301" s="17">
        <v>0</v>
      </c>
      <c r="D301" s="17">
        <v>0</v>
      </c>
      <c r="E301" s="17">
        <v>0</v>
      </c>
      <c r="F301" s="17">
        <v>0</v>
      </c>
      <c r="G301" s="17">
        <v>760668.54</v>
      </c>
      <c r="H301" s="13">
        <f t="shared" si="57"/>
        <v>0.56933459188511581</v>
      </c>
      <c r="I301" s="20"/>
      <c r="J301" s="13" t="e">
        <f t="shared" si="58"/>
        <v>#DIV/0!</v>
      </c>
      <c r="K301" s="15">
        <f t="shared" si="59"/>
        <v>760668.54</v>
      </c>
      <c r="L301" s="13" t="e">
        <f t="shared" si="60"/>
        <v>#DIV/0!</v>
      </c>
      <c r="M301" s="15">
        <f t="shared" si="61"/>
        <v>760668.54</v>
      </c>
      <c r="N301" s="13" t="e">
        <f t="shared" si="62"/>
        <v>#DIV/0!</v>
      </c>
      <c r="O301" s="15">
        <f t="shared" si="63"/>
        <v>760668.54</v>
      </c>
      <c r="P301" s="13" t="e">
        <f t="shared" si="64"/>
        <v>#DIV/0!</v>
      </c>
      <c r="Q301" s="15">
        <f t="shared" si="65"/>
        <v>760668.54</v>
      </c>
    </row>
    <row r="302" spans="1:17" ht="56.25" outlineLevel="1" collapsed="1" x14ac:dyDescent="0.2">
      <c r="A302" s="9" t="s">
        <v>394</v>
      </c>
      <c r="B302" s="16" t="s">
        <v>395</v>
      </c>
      <c r="C302" s="17">
        <v>-1704473.38</v>
      </c>
      <c r="D302" s="17">
        <v>0</v>
      </c>
      <c r="E302" s="17">
        <v>0</v>
      </c>
      <c r="F302" s="17">
        <v>0</v>
      </c>
      <c r="G302" s="17">
        <v>-921569.76</v>
      </c>
      <c r="H302" s="13">
        <f t="shared" si="57"/>
        <v>-0.68976369550299022</v>
      </c>
      <c r="I302" s="20" t="s">
        <v>439</v>
      </c>
      <c r="J302" s="13">
        <f t="shared" si="58"/>
        <v>54.067712104720592</v>
      </c>
      <c r="K302" s="15">
        <f t="shared" si="59"/>
        <v>782903.61999999988</v>
      </c>
      <c r="L302" s="13">
        <v>0</v>
      </c>
      <c r="M302" s="15">
        <f t="shared" si="61"/>
        <v>-921569.76</v>
      </c>
      <c r="N302" s="13">
        <v>0</v>
      </c>
      <c r="O302" s="15">
        <f t="shared" si="63"/>
        <v>-921569.76</v>
      </c>
      <c r="P302" s="13">
        <v>0</v>
      </c>
      <c r="Q302" s="15">
        <f t="shared" si="65"/>
        <v>-921569.76</v>
      </c>
    </row>
    <row r="303" spans="1:17" ht="45" hidden="1" outlineLevel="2" x14ac:dyDescent="0.2">
      <c r="A303" s="21" t="s">
        <v>396</v>
      </c>
      <c r="B303" s="22" t="s">
        <v>397</v>
      </c>
      <c r="C303" s="23">
        <v>0</v>
      </c>
      <c r="D303" s="23">
        <v>0</v>
      </c>
      <c r="E303" s="23">
        <v>0</v>
      </c>
      <c r="F303" s="23">
        <v>0</v>
      </c>
      <c r="G303" s="23">
        <v>-921569.76</v>
      </c>
      <c r="L303" s="24" t="e">
        <f t="shared" si="60"/>
        <v>#DIV/0!</v>
      </c>
    </row>
    <row r="304" spans="1:17" ht="157.5" hidden="1" outlineLevel="3" x14ac:dyDescent="0.2">
      <c r="A304" s="25" t="s">
        <v>398</v>
      </c>
      <c r="B304" s="26" t="s">
        <v>399</v>
      </c>
      <c r="C304" s="27">
        <v>0</v>
      </c>
      <c r="D304" s="27">
        <v>0</v>
      </c>
      <c r="E304" s="27">
        <v>0</v>
      </c>
      <c r="F304" s="27">
        <v>0</v>
      </c>
      <c r="G304" s="27">
        <v>-69130.36</v>
      </c>
      <c r="L304" s="24" t="e">
        <f t="shared" si="60"/>
        <v>#DIV/0!</v>
      </c>
    </row>
    <row r="305" spans="1:12" ht="157.5" hidden="1" outlineLevel="7" x14ac:dyDescent="0.2">
      <c r="A305" s="28" t="s">
        <v>398</v>
      </c>
      <c r="B305" s="29" t="s">
        <v>399</v>
      </c>
      <c r="C305" s="30">
        <v>0</v>
      </c>
      <c r="D305" s="30">
        <v>0</v>
      </c>
      <c r="E305" s="30">
        <v>0</v>
      </c>
      <c r="F305" s="30">
        <v>0</v>
      </c>
      <c r="G305" s="30">
        <v>-69130.36</v>
      </c>
      <c r="L305" s="24" t="e">
        <f t="shared" si="60"/>
        <v>#DIV/0!</v>
      </c>
    </row>
    <row r="306" spans="1:12" ht="56.25" hidden="1" outlineLevel="3" x14ac:dyDescent="0.2">
      <c r="A306" s="25" t="s">
        <v>400</v>
      </c>
      <c r="B306" s="31" t="s">
        <v>401</v>
      </c>
      <c r="C306" s="27">
        <v>0</v>
      </c>
      <c r="D306" s="27">
        <v>0</v>
      </c>
      <c r="E306" s="27">
        <v>0</v>
      </c>
      <c r="F306" s="27">
        <v>0</v>
      </c>
      <c r="G306" s="27">
        <v>-852439.4</v>
      </c>
      <c r="L306" s="24" t="e">
        <f t="shared" si="60"/>
        <v>#DIV/0!</v>
      </c>
    </row>
    <row r="307" spans="1:12" ht="56.25" hidden="1" outlineLevel="7" x14ac:dyDescent="0.2">
      <c r="A307" s="28" t="s">
        <v>400</v>
      </c>
      <c r="B307" s="32" t="s">
        <v>401</v>
      </c>
      <c r="C307" s="30">
        <v>0</v>
      </c>
      <c r="D307" s="30">
        <v>0</v>
      </c>
      <c r="E307" s="30">
        <v>0</v>
      </c>
      <c r="F307" s="30">
        <v>0</v>
      </c>
      <c r="G307" s="30">
        <v>-852439.4</v>
      </c>
      <c r="L307" s="24" t="e">
        <f t="shared" si="60"/>
        <v>#DIV/0!</v>
      </c>
    </row>
  </sheetData>
  <mergeCells count="15">
    <mergeCell ref="A1:G1"/>
    <mergeCell ref="A3:G3"/>
    <mergeCell ref="N5:O5"/>
    <mergeCell ref="P5:Q5"/>
    <mergeCell ref="A2:Q2"/>
    <mergeCell ref="G5:G6"/>
    <mergeCell ref="H5:H6"/>
    <mergeCell ref="I5:I6"/>
    <mergeCell ref="J5:K5"/>
    <mergeCell ref="L5:M5"/>
    <mergeCell ref="A5:A6"/>
    <mergeCell ref="B5:B6"/>
    <mergeCell ref="C5:C6"/>
    <mergeCell ref="D5:D6"/>
    <mergeCell ref="E5:F5"/>
  </mergeCells>
  <pageMargins left="0.35433070866141736" right="0.35433070866141736" top="0.39370078740157483" bottom="0.39370078740157483" header="0" footer="0"/>
  <pageSetup paperSize="9" scale="7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ДЧБ</vt:lpstr>
      <vt:lpstr>ДЧБ!APPT</vt:lpstr>
      <vt:lpstr>ДЧБ!FIO</vt:lpstr>
      <vt:lpstr>ДЧБ!LAST_CELL</vt:lpstr>
      <vt:lpstr>ДЧБ!SIGN</vt:lpstr>
      <vt:lpstr>ДЧБ!Заголовки_для_печати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Dohod1</dc:creator>
  <dc:description>POI HSSF rep:2.56.0.391 (p5)</dc:description>
  <cp:lastModifiedBy>Dohod1</cp:lastModifiedBy>
  <cp:lastPrinted>2025-04-10T10:46:39Z</cp:lastPrinted>
  <dcterms:created xsi:type="dcterms:W3CDTF">2025-04-10T07:29:41Z</dcterms:created>
  <dcterms:modified xsi:type="dcterms:W3CDTF">2025-04-10T10:46:41Z</dcterms:modified>
</cp:coreProperties>
</file>