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840"/>
  </bookViews>
  <sheets>
    <sheet name="ДЧБ" sheetId="1" r:id="rId1"/>
  </sheets>
  <definedNames>
    <definedName name="APPT" localSheetId="0">ДЧБ!$A$24</definedName>
    <definedName name="FIO" localSheetId="0">ДЧБ!$D$24</definedName>
    <definedName name="LAST_CELL" localSheetId="0">ДЧБ!#REF!</definedName>
    <definedName name="SIGN" localSheetId="0">ДЧБ!$A$24:$G$25</definedName>
    <definedName name="_xlnm.Print_Titles" localSheetId="0">ДЧБ!$14:$16</definedName>
    <definedName name="_xlnm.Print_Area" localSheetId="0">ДЧБ!$A$1:$H$352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 l="1"/>
  <c r="E20" i="1"/>
  <c r="F20" i="1"/>
  <c r="C20" i="1"/>
  <c r="D327" i="1" l="1"/>
  <c r="E327" i="1"/>
  <c r="F327" i="1"/>
  <c r="C327" i="1"/>
  <c r="D289" i="1" l="1"/>
  <c r="E289" i="1"/>
  <c r="F289" i="1"/>
  <c r="C289" i="1"/>
  <c r="D270" i="1"/>
  <c r="C270" i="1"/>
  <c r="G261" i="1"/>
  <c r="G262" i="1"/>
  <c r="G263" i="1"/>
  <c r="F260" i="1"/>
  <c r="E260" i="1"/>
  <c r="D260" i="1"/>
  <c r="C260" i="1" l="1"/>
  <c r="G39" i="1" l="1"/>
  <c r="G37" i="1"/>
  <c r="G38" i="1"/>
  <c r="G21" i="1"/>
  <c r="G22" i="1"/>
  <c r="G23" i="1"/>
  <c r="G24" i="1"/>
  <c r="G25" i="1"/>
  <c r="G26" i="1"/>
  <c r="G27" i="1"/>
  <c r="G28" i="1"/>
  <c r="G29" i="1"/>
  <c r="G30" i="1"/>
  <c r="G31" i="1"/>
  <c r="G32" i="1"/>
  <c r="G33" i="1"/>
  <c r="G34" i="1"/>
  <c r="G35" i="1"/>
  <c r="G36" i="1"/>
  <c r="G40" i="1"/>
  <c r="G41" i="1"/>
  <c r="G43" i="1"/>
  <c r="G44" i="1"/>
  <c r="G48" i="1"/>
  <c r="G49" i="1"/>
  <c r="G50" i="1"/>
  <c r="G51" i="1"/>
  <c r="G52" i="1"/>
  <c r="G53" i="1"/>
  <c r="G55" i="1"/>
  <c r="G56" i="1"/>
  <c r="G60" i="1"/>
  <c r="G61" i="1"/>
  <c r="G62" i="1"/>
  <c r="G63" i="1"/>
  <c r="G64" i="1"/>
  <c r="G66" i="1"/>
  <c r="G67" i="1"/>
  <c r="G68" i="1"/>
  <c r="G70" i="1"/>
  <c r="G71" i="1"/>
  <c r="G72" i="1"/>
  <c r="G74" i="1"/>
  <c r="G75" i="1"/>
  <c r="G76" i="1"/>
  <c r="G79" i="1"/>
  <c r="G80" i="1"/>
  <c r="G81" i="1"/>
  <c r="G83" i="1"/>
  <c r="G84" i="1"/>
  <c r="G85" i="1"/>
  <c r="G86" i="1"/>
  <c r="G87" i="1"/>
  <c r="G88" i="1"/>
  <c r="G89" i="1"/>
  <c r="G90" i="1"/>
  <c r="G93" i="1"/>
  <c r="G94" i="1"/>
  <c r="G95" i="1"/>
  <c r="G96" i="1"/>
  <c r="G97" i="1"/>
  <c r="G99" i="1"/>
  <c r="G101" i="1"/>
  <c r="G102" i="1"/>
  <c r="G104" i="1"/>
  <c r="G105" i="1"/>
  <c r="G107" i="1"/>
  <c r="G108" i="1"/>
  <c r="G110" i="1"/>
  <c r="G111" i="1"/>
  <c r="G114" i="1"/>
  <c r="G115" i="1"/>
  <c r="G118" i="1"/>
  <c r="G121" i="1"/>
  <c r="G122" i="1"/>
  <c r="G125" i="1"/>
  <c r="G126" i="1"/>
  <c r="G127" i="1"/>
  <c r="G128" i="1"/>
  <c r="G129" i="1"/>
  <c r="G130" i="1"/>
  <c r="G133" i="1"/>
  <c r="G134" i="1"/>
  <c r="G135" i="1"/>
  <c r="G138" i="1"/>
  <c r="G139" i="1"/>
  <c r="G142" i="1"/>
  <c r="G146" i="1"/>
  <c r="G147" i="1"/>
  <c r="G150" i="1"/>
  <c r="G151" i="1"/>
  <c r="G153" i="1"/>
  <c r="G154" i="1"/>
  <c r="G157" i="1"/>
  <c r="G158" i="1"/>
  <c r="G162" i="1"/>
  <c r="G163" i="1"/>
  <c r="G164" i="1"/>
  <c r="G165" i="1"/>
  <c r="G166" i="1"/>
  <c r="G168" i="1"/>
  <c r="G169" i="1"/>
  <c r="G170" i="1"/>
  <c r="G171" i="1"/>
  <c r="G172" i="1"/>
  <c r="G173" i="1"/>
  <c r="G174" i="1"/>
  <c r="G175" i="1"/>
  <c r="G176" i="1"/>
  <c r="G178" i="1"/>
  <c r="G179" i="1"/>
  <c r="G180" i="1"/>
  <c r="G181" i="1"/>
  <c r="G182" i="1"/>
  <c r="G183" i="1"/>
  <c r="G184" i="1"/>
  <c r="G185" i="1"/>
  <c r="G186" i="1"/>
  <c r="G188" i="1"/>
  <c r="G189" i="1"/>
  <c r="G190" i="1"/>
  <c r="G191" i="1"/>
  <c r="G192" i="1"/>
  <c r="G194" i="1"/>
  <c r="G195" i="1"/>
  <c r="G196" i="1"/>
  <c r="G197" i="1"/>
  <c r="G198" i="1"/>
  <c r="G200" i="1"/>
  <c r="G201" i="1"/>
  <c r="G202" i="1"/>
  <c r="G203" i="1"/>
  <c r="G204" i="1"/>
  <c r="G205" i="1"/>
  <c r="G206" i="1"/>
  <c r="G208" i="1"/>
  <c r="G209" i="1"/>
  <c r="G210" i="1"/>
  <c r="G211" i="1"/>
  <c r="G212" i="1"/>
  <c r="G213" i="1"/>
  <c r="G214" i="1"/>
  <c r="G216" i="1"/>
  <c r="G217" i="1"/>
  <c r="G218" i="1"/>
  <c r="G219" i="1"/>
  <c r="G220" i="1"/>
  <c r="G221" i="1"/>
  <c r="G222" i="1"/>
  <c r="G224" i="1"/>
  <c r="G225" i="1"/>
  <c r="G226" i="1"/>
  <c r="G227" i="1"/>
  <c r="G228" i="1"/>
  <c r="G230" i="1"/>
  <c r="G231" i="1"/>
  <c r="G235" i="1"/>
  <c r="G238" i="1"/>
  <c r="G239" i="1"/>
  <c r="G240" i="1"/>
  <c r="G241" i="1"/>
  <c r="G242" i="1"/>
  <c r="G243" i="1"/>
  <c r="G244" i="1"/>
  <c r="G245" i="1"/>
  <c r="G246" i="1"/>
  <c r="G247" i="1"/>
  <c r="G248" i="1"/>
  <c r="G249" i="1"/>
  <c r="G250" i="1"/>
  <c r="G251" i="1"/>
  <c r="G252" i="1"/>
  <c r="G257" i="1"/>
  <c r="G258" i="1"/>
  <c r="G260" i="1"/>
  <c r="G278" i="1"/>
  <c r="G277" i="1"/>
  <c r="G284" i="1"/>
  <c r="G285" i="1"/>
  <c r="G286" i="1"/>
  <c r="G282" i="1"/>
  <c r="G291" i="1"/>
  <c r="G292" i="1"/>
  <c r="G293" i="1"/>
  <c r="G294" i="1"/>
  <c r="G295" i="1"/>
  <c r="G296" i="1"/>
  <c r="G297" i="1"/>
  <c r="G298" i="1"/>
  <c r="G299" i="1"/>
  <c r="G300" i="1"/>
  <c r="G301" i="1"/>
  <c r="G302" i="1"/>
  <c r="G290" i="1"/>
  <c r="G305" i="1"/>
  <c r="G314" i="1"/>
  <c r="G317" i="1"/>
  <c r="G318" i="1"/>
  <c r="G320" i="1"/>
  <c r="G321" i="1"/>
  <c r="G323" i="1"/>
  <c r="G324" i="1"/>
  <c r="G325" i="1"/>
  <c r="G328" i="1"/>
  <c r="G330" i="1"/>
  <c r="G332" i="1"/>
  <c r="G333" i="1"/>
  <c r="G329" i="1"/>
  <c r="G334" i="1"/>
  <c r="G335" i="1"/>
  <c r="G341" i="1"/>
  <c r="G345" i="1"/>
  <c r="G346" i="1"/>
  <c r="G348" i="1"/>
  <c r="D343" i="1"/>
  <c r="D342" i="1" s="1"/>
  <c r="E343" i="1"/>
  <c r="E342" i="1" s="1"/>
  <c r="F343" i="1"/>
  <c r="F342" i="1" s="1"/>
  <c r="C343" i="1"/>
  <c r="C342" i="1" s="1"/>
  <c r="D339" i="1"/>
  <c r="E339" i="1"/>
  <c r="F339" i="1"/>
  <c r="D337" i="1"/>
  <c r="D336" i="1" s="1"/>
  <c r="E337" i="1"/>
  <c r="E336" i="1" s="1"/>
  <c r="F337" i="1"/>
  <c r="F336" i="1" s="1"/>
  <c r="C339" i="1"/>
  <c r="C337" i="1"/>
  <c r="C336" i="1" s="1"/>
  <c r="D276" i="1"/>
  <c r="D275" i="1" s="1"/>
  <c r="E276" i="1"/>
  <c r="E275" i="1" s="1"/>
  <c r="F276" i="1"/>
  <c r="C276" i="1"/>
  <c r="C275" i="1" s="1"/>
  <c r="D272" i="1"/>
  <c r="E272" i="1"/>
  <c r="F272" i="1"/>
  <c r="C272" i="1"/>
  <c r="C19" i="1"/>
  <c r="G276" i="1" l="1"/>
  <c r="G327" i="1"/>
  <c r="F275" i="1"/>
  <c r="G275" i="1" s="1"/>
  <c r="D326" i="1"/>
  <c r="E326" i="1"/>
  <c r="F326" i="1"/>
  <c r="C326" i="1"/>
  <c r="D322" i="1"/>
  <c r="E322" i="1"/>
  <c r="F322" i="1"/>
  <c r="C322" i="1"/>
  <c r="D319" i="1"/>
  <c r="E319" i="1"/>
  <c r="F319" i="1"/>
  <c r="C319" i="1"/>
  <c r="C317" i="1"/>
  <c r="C316" i="1" s="1"/>
  <c r="D317" i="1"/>
  <c r="D316" i="1" s="1"/>
  <c r="E316" i="1"/>
  <c r="D313" i="1"/>
  <c r="D312" i="1" s="1"/>
  <c r="E313" i="1"/>
  <c r="E312" i="1" s="1"/>
  <c r="F313" i="1"/>
  <c r="C313" i="1"/>
  <c r="C312" i="1" s="1"/>
  <c r="D310" i="1"/>
  <c r="E310" i="1"/>
  <c r="C310" i="1"/>
  <c r="D308" i="1"/>
  <c r="E308" i="1"/>
  <c r="C308" i="1"/>
  <c r="D306" i="1"/>
  <c r="E306" i="1"/>
  <c r="C306" i="1"/>
  <c r="D304" i="1"/>
  <c r="D303" i="1" s="1"/>
  <c r="E304" i="1"/>
  <c r="E303" i="1" s="1"/>
  <c r="F304" i="1"/>
  <c r="C304" i="1"/>
  <c r="C303" i="1" s="1"/>
  <c r="D288" i="1"/>
  <c r="E288" i="1"/>
  <c r="C288" i="1"/>
  <c r="D274" i="1"/>
  <c r="E274" i="1"/>
  <c r="C274" i="1"/>
  <c r="E270" i="1"/>
  <c r="F270" i="1"/>
  <c r="D268" i="1"/>
  <c r="E268" i="1"/>
  <c r="F268" i="1"/>
  <c r="C268" i="1"/>
  <c r="D266" i="1"/>
  <c r="D265" i="1" s="1"/>
  <c r="E266" i="1"/>
  <c r="E265" i="1" s="1"/>
  <c r="F266" i="1"/>
  <c r="F265" i="1" s="1"/>
  <c r="C266" i="1"/>
  <c r="C265" i="1" s="1"/>
  <c r="D259" i="1"/>
  <c r="E259" i="1"/>
  <c r="F259" i="1"/>
  <c r="C259" i="1"/>
  <c r="D256" i="1"/>
  <c r="E256" i="1"/>
  <c r="F256" i="1"/>
  <c r="C256" i="1"/>
  <c r="D237" i="1"/>
  <c r="D236" i="1" s="1"/>
  <c r="E237" i="1"/>
  <c r="E236" i="1" s="1"/>
  <c r="F237" i="1"/>
  <c r="C237" i="1"/>
  <c r="C236" i="1" s="1"/>
  <c r="D233" i="1"/>
  <c r="E233" i="1"/>
  <c r="F233" i="1"/>
  <c r="C233" i="1"/>
  <c r="D229" i="1"/>
  <c r="E229" i="1"/>
  <c r="F229" i="1"/>
  <c r="C229" i="1"/>
  <c r="D223" i="1"/>
  <c r="E223" i="1"/>
  <c r="F223" i="1"/>
  <c r="C223" i="1"/>
  <c r="D215" i="1"/>
  <c r="E215" i="1"/>
  <c r="F215" i="1"/>
  <c r="C215" i="1"/>
  <c r="D207" i="1"/>
  <c r="E207" i="1"/>
  <c r="F207" i="1"/>
  <c r="C207" i="1"/>
  <c r="D199" i="1"/>
  <c r="E199" i="1"/>
  <c r="F199" i="1"/>
  <c r="C199" i="1"/>
  <c r="D193" i="1"/>
  <c r="E193" i="1"/>
  <c r="F193" i="1"/>
  <c r="C193" i="1"/>
  <c r="D187" i="1"/>
  <c r="E187" i="1"/>
  <c r="F187" i="1"/>
  <c r="C187" i="1"/>
  <c r="D177" i="1"/>
  <c r="E177" i="1"/>
  <c r="F177" i="1"/>
  <c r="C177" i="1"/>
  <c r="D167" i="1"/>
  <c r="E167" i="1"/>
  <c r="F167" i="1"/>
  <c r="C167" i="1"/>
  <c r="D161" i="1"/>
  <c r="E161" i="1"/>
  <c r="F161" i="1"/>
  <c r="C161" i="1"/>
  <c r="D156" i="1"/>
  <c r="D155" i="1" s="1"/>
  <c r="E156" i="1"/>
  <c r="E155" i="1" s="1"/>
  <c r="F156" i="1"/>
  <c r="C156" i="1"/>
  <c r="C155" i="1" s="1"/>
  <c r="D152" i="1"/>
  <c r="E152" i="1"/>
  <c r="F152" i="1"/>
  <c r="C152" i="1"/>
  <c r="D149" i="1"/>
  <c r="E149" i="1"/>
  <c r="F149" i="1"/>
  <c r="C149" i="1"/>
  <c r="C148" i="1" s="1"/>
  <c r="D145" i="1"/>
  <c r="D144" i="1" s="1"/>
  <c r="E145" i="1"/>
  <c r="F145" i="1"/>
  <c r="C145" i="1"/>
  <c r="C144" i="1" s="1"/>
  <c r="D140" i="1"/>
  <c r="E140" i="1"/>
  <c r="F140" i="1"/>
  <c r="C140" i="1"/>
  <c r="D137" i="1"/>
  <c r="E137" i="1"/>
  <c r="F137" i="1"/>
  <c r="C137" i="1"/>
  <c r="D132" i="1"/>
  <c r="E132" i="1"/>
  <c r="F132" i="1"/>
  <c r="C132" i="1"/>
  <c r="D124" i="1"/>
  <c r="D123" i="1" s="1"/>
  <c r="E124" i="1"/>
  <c r="F124" i="1"/>
  <c r="C124" i="1"/>
  <c r="C123" i="1" s="1"/>
  <c r="D100" i="1"/>
  <c r="E100" i="1"/>
  <c r="F100" i="1"/>
  <c r="D120" i="1"/>
  <c r="D119" i="1" s="1"/>
  <c r="E120" i="1"/>
  <c r="E119" i="1" s="1"/>
  <c r="F120" i="1"/>
  <c r="C120" i="1"/>
  <c r="C119" i="1" s="1"/>
  <c r="D116" i="1"/>
  <c r="E116" i="1"/>
  <c r="F116" i="1"/>
  <c r="C116" i="1"/>
  <c r="D113" i="1"/>
  <c r="E113" i="1"/>
  <c r="F113" i="1"/>
  <c r="C113" i="1"/>
  <c r="D109" i="1"/>
  <c r="E109" i="1"/>
  <c r="F109" i="1"/>
  <c r="C109" i="1"/>
  <c r="D106" i="1"/>
  <c r="E106" i="1"/>
  <c r="F106" i="1"/>
  <c r="C106" i="1"/>
  <c r="D103" i="1"/>
  <c r="E103" i="1"/>
  <c r="F103" i="1"/>
  <c r="C103" i="1"/>
  <c r="C100" i="1"/>
  <c r="D92" i="1"/>
  <c r="D91" i="1" s="1"/>
  <c r="E92" i="1"/>
  <c r="E91" i="1" s="1"/>
  <c r="F92" i="1"/>
  <c r="C92" i="1"/>
  <c r="C91" i="1" s="1"/>
  <c r="D82" i="1"/>
  <c r="E82" i="1"/>
  <c r="F82" i="1"/>
  <c r="C82" i="1"/>
  <c r="D78" i="1"/>
  <c r="E78" i="1"/>
  <c r="F78" i="1"/>
  <c r="C78" i="1"/>
  <c r="C77" i="1" s="1"/>
  <c r="D73" i="1"/>
  <c r="E73" i="1"/>
  <c r="F73" i="1"/>
  <c r="C73" i="1"/>
  <c r="D69" i="1"/>
  <c r="E69" i="1"/>
  <c r="F69" i="1"/>
  <c r="C69" i="1"/>
  <c r="D65" i="1"/>
  <c r="E65" i="1"/>
  <c r="F65" i="1"/>
  <c r="C65" i="1"/>
  <c r="D59" i="1"/>
  <c r="E59" i="1"/>
  <c r="F59" i="1"/>
  <c r="C59" i="1"/>
  <c r="C58" i="1" s="1"/>
  <c r="C57" i="1" s="1"/>
  <c r="D54" i="1"/>
  <c r="D47" i="1" s="1"/>
  <c r="D46" i="1" s="1"/>
  <c r="E54" i="1"/>
  <c r="E47" i="1" s="1"/>
  <c r="E46" i="1" s="1"/>
  <c r="F54" i="1"/>
  <c r="C54" i="1"/>
  <c r="C47" i="1" s="1"/>
  <c r="C46" i="1" s="1"/>
  <c r="C264" i="1" l="1"/>
  <c r="D264" i="1"/>
  <c r="E264" i="1"/>
  <c r="E58" i="1"/>
  <c r="E57" i="1" s="1"/>
  <c r="E255" i="1"/>
  <c r="G103" i="1"/>
  <c r="G106" i="1"/>
  <c r="G109" i="1"/>
  <c r="G113" i="1"/>
  <c r="G54" i="1"/>
  <c r="G59" i="1"/>
  <c r="G65" i="1"/>
  <c r="G69" i="1"/>
  <c r="G73" i="1"/>
  <c r="G78" i="1"/>
  <c r="G82" i="1"/>
  <c r="G92" i="1"/>
  <c r="G100" i="1"/>
  <c r="G132" i="1"/>
  <c r="G137" i="1"/>
  <c r="G149" i="1"/>
  <c r="G152" i="1"/>
  <c r="G156" i="1"/>
  <c r="G161" i="1"/>
  <c r="G167" i="1"/>
  <c r="G177" i="1"/>
  <c r="G187" i="1"/>
  <c r="G193" i="1"/>
  <c r="G199" i="1"/>
  <c r="G207" i="1"/>
  <c r="G215" i="1"/>
  <c r="G223" i="1"/>
  <c r="G229" i="1"/>
  <c r="G237" i="1"/>
  <c r="G256" i="1"/>
  <c r="G289" i="1"/>
  <c r="G304" i="1"/>
  <c r="G311" i="1"/>
  <c r="G120" i="1"/>
  <c r="F306" i="1"/>
  <c r="G306" i="1" s="1"/>
  <c r="G307" i="1"/>
  <c r="F123" i="1"/>
  <c r="G124" i="1"/>
  <c r="F144" i="1"/>
  <c r="G145" i="1"/>
  <c r="G259" i="1"/>
  <c r="D77" i="1"/>
  <c r="G319" i="1"/>
  <c r="G322" i="1"/>
  <c r="G326" i="1"/>
  <c r="C255" i="1"/>
  <c r="F308" i="1"/>
  <c r="G308" i="1" s="1"/>
  <c r="G309" i="1"/>
  <c r="F312" i="1"/>
  <c r="G312" i="1" s="1"/>
  <c r="G313" i="1"/>
  <c r="C315" i="1"/>
  <c r="D315" i="1"/>
  <c r="E315" i="1"/>
  <c r="D136" i="1"/>
  <c r="D131" i="1" s="1"/>
  <c r="D148" i="1"/>
  <c r="D143" i="1" s="1"/>
  <c r="D255" i="1"/>
  <c r="C112" i="1"/>
  <c r="E160" i="1"/>
  <c r="E159" i="1" s="1"/>
  <c r="D112" i="1"/>
  <c r="D98" i="1" s="1"/>
  <c r="D58" i="1"/>
  <c r="D57" i="1" s="1"/>
  <c r="F77" i="1"/>
  <c r="F119" i="1"/>
  <c r="G119" i="1" s="1"/>
  <c r="C232" i="1"/>
  <c r="E77" i="1"/>
  <c r="C143" i="1"/>
  <c r="E232" i="1"/>
  <c r="C287" i="1"/>
  <c r="F91" i="1"/>
  <c r="G91" i="1" s="1"/>
  <c r="D232" i="1"/>
  <c r="F112" i="1"/>
  <c r="E112" i="1"/>
  <c r="E98" i="1" s="1"/>
  <c r="C136" i="1"/>
  <c r="C131" i="1" s="1"/>
  <c r="F288" i="1"/>
  <c r="G288" i="1" s="1"/>
  <c r="F155" i="1"/>
  <c r="G155" i="1" s="1"/>
  <c r="F47" i="1"/>
  <c r="G47" i="1" s="1"/>
  <c r="F58" i="1"/>
  <c r="F310" i="1"/>
  <c r="G310" i="1" s="1"/>
  <c r="F160" i="1"/>
  <c r="F236" i="1"/>
  <c r="G236" i="1" s="1"/>
  <c r="F255" i="1"/>
  <c r="F274" i="1"/>
  <c r="G274" i="1" s="1"/>
  <c r="E123" i="1"/>
  <c r="E136" i="1"/>
  <c r="E131" i="1" s="1"/>
  <c r="E144" i="1"/>
  <c r="E148" i="1"/>
  <c r="F303" i="1"/>
  <c r="G303" i="1" s="1"/>
  <c r="E287" i="1"/>
  <c r="F136" i="1"/>
  <c r="F316" i="1"/>
  <c r="G316" i="1" s="1"/>
  <c r="C99" i="1"/>
  <c r="C160" i="1"/>
  <c r="C159" i="1" s="1"/>
  <c r="D160" i="1"/>
  <c r="D159" i="1" s="1"/>
  <c r="D287" i="1"/>
  <c r="F148" i="1"/>
  <c r="G58" i="1" l="1"/>
  <c r="F264" i="1"/>
  <c r="G264" i="1" s="1"/>
  <c r="G255" i="1"/>
  <c r="G123" i="1"/>
  <c r="C254" i="1"/>
  <c r="C253" i="1" s="1"/>
  <c r="G136" i="1"/>
  <c r="C98" i="1"/>
  <c r="C18" i="1" s="1"/>
  <c r="G112" i="1"/>
  <c r="G148" i="1"/>
  <c r="G77" i="1"/>
  <c r="G160" i="1"/>
  <c r="G144" i="1"/>
  <c r="E254" i="1"/>
  <c r="F315" i="1"/>
  <c r="G315" i="1" s="1"/>
  <c r="D254" i="1"/>
  <c r="D253" i="1" s="1"/>
  <c r="F98" i="1"/>
  <c r="G98" i="1" s="1"/>
  <c r="E143" i="1"/>
  <c r="F131" i="1"/>
  <c r="G131" i="1" s="1"/>
  <c r="F143" i="1"/>
  <c r="F159" i="1"/>
  <c r="G159" i="1" s="1"/>
  <c r="F57" i="1"/>
  <c r="G57" i="1" s="1"/>
  <c r="F46" i="1"/>
  <c r="G46" i="1" s="1"/>
  <c r="F287" i="1"/>
  <c r="G287" i="1" s="1"/>
  <c r="F232" i="1"/>
  <c r="G232" i="1" s="1"/>
  <c r="C17" i="1" l="1"/>
  <c r="G143" i="1"/>
  <c r="E253" i="1"/>
  <c r="F254" i="1"/>
  <c r="F253" i="1" s="1"/>
  <c r="G253" i="1" l="1"/>
  <c r="G254" i="1"/>
  <c r="D19" i="1"/>
  <c r="D18" i="1" s="1"/>
  <c r="D17" i="1" s="1"/>
  <c r="E19" i="1"/>
  <c r="F19" i="1"/>
  <c r="F18" i="1" s="1"/>
  <c r="F17" i="1" s="1"/>
  <c r="G19" i="1" l="1"/>
  <c r="E18" i="1"/>
  <c r="G20" i="1"/>
  <c r="E17" i="1" l="1"/>
  <c r="G17" i="1" s="1"/>
  <c r="G18" i="1"/>
</calcChain>
</file>

<file path=xl/sharedStrings.xml><?xml version="1.0" encoding="utf-8"?>
<sst xmlns="http://schemas.openxmlformats.org/spreadsheetml/2006/main" count="658" uniqueCount="470">
  <si>
    <t>1 00 00 000 00 0000 000</t>
  </si>
  <si>
    <t>НАЛОГОВЫЕ И НЕНАЛОГОВЫЕ ДОХОДЫ</t>
  </si>
  <si>
    <t>1 01 00 000 00 0000 000</t>
  </si>
  <si>
    <t>НАЛОГИ НА ПРИБЫЛЬ, ДОХОДЫ</t>
  </si>
  <si>
    <t>0</t>
  </si>
  <si>
    <t>Не указан</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</si>
  <si>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</si>
  <si>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</si>
  <si>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</si>
  <si>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</si>
  <si>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1 01 02 010 01 1000 110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</si>
  <si>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</si>
  <si>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</si>
  <si>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</si>
  <si>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</si>
  <si>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</si>
  <si>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</si>
  <si>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</si>
  <si>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</si>
  <si>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</si>
  <si>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</si>
  <si>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</si>
  <si>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</si>
  <si>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</si>
  <si>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</si>
  <si>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</si>
  <si>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</si>
  <si>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</si>
  <si>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</si>
  <si>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</si>
  <si>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</si>
  <si>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</si>
  <si>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1 01 02 130 01 1000 110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</si>
  <si>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</si>
  <si>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1 01 02 210 01 0000 110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</si>
  <si>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</si>
  <si>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1 01 02 210 01 1000 110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</si>
  <si>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</si>
  <si>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</si>
  <si>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</si>
  <si>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</si>
  <si>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</si>
  <si>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</si>
  <si>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</si>
  <si>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</si>
  <si>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</si>
  <si>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</si>
  <si>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</si>
  <si>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</si>
  <si>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</si>
  <si>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</si>
  <si>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</si>
  <si>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</si>
  <si>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</si>
  <si>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</si>
  <si>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</si>
  <si>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</si>
  <si>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</si>
  <si>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</si>
  <si>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</si>
  <si>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</si>
  <si>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1 05 01 011 01 3000 110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</si>
  <si>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</si>
  <si>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</si>
  <si>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</si>
  <si>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</si>
  <si>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</si>
  <si>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1 05 01 021 01 1000 110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</si>
  <si>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</si>
  <si>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</si>
  <si>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</si>
  <si>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1 05 03 010 01 0000 110</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</si>
  <si>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</si>
  <si>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</si>
  <si>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</si>
  <si>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</si>
  <si>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</si>
  <si>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</si>
  <si>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1 05 04 060 02 1000 110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</si>
  <si>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</si>
  <si>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</si>
  <si>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</si>
  <si>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</si>
  <si>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</si>
  <si>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</si>
  <si>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</si>
  <si>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1 06 01 020 14 1000 110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</si>
  <si>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</si>
  <si>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</si>
  <si>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</si>
  <si>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</si>
  <si>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</si>
  <si>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</si>
  <si>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</si>
  <si>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1 06 06 032 14 1000 110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</si>
  <si>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</si>
  <si>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</si>
  <si>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</si>
  <si>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</si>
  <si>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</si>
  <si>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1 06 06 042 14 1000 110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</si>
  <si>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</si>
  <si>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</si>
  <si>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</si>
  <si>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</si>
  <si>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</si>
  <si>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</si>
  <si>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</si>
  <si>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1 08 03 010 01 1050 110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</si>
  <si>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</si>
  <si>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1 08 03 010 01 1060 110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</si>
  <si>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</si>
  <si>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</si>
  <si>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</si>
  <si>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</si>
  <si>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</si>
  <si>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</si>
  <si>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</si>
  <si>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</si>
  <si>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</si>
  <si>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</si>
  <si>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</si>
  <si>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</si>
  <si>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</si>
  <si>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</si>
  <si>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</si>
  <si>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</si>
  <si>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</si>
  <si>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</si>
  <si>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</si>
  <si>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</si>
  <si>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</si>
  <si>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</si>
  <si>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</si>
  <si>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</si>
  <si>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</si>
  <si>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</si>
  <si>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</si>
  <si>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</si>
  <si>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</si>
  <si>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</si>
  <si>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</si>
  <si>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</si>
  <si>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</si>
  <si>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</si>
  <si>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</si>
  <si>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</si>
  <si>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</si>
  <si>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</si>
  <si>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</si>
  <si>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</si>
  <si>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</si>
  <si>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</si>
  <si>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</si>
  <si>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</si>
  <si>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</si>
  <si>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1 12 01 070 01 0000 120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</si>
  <si>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</si>
  <si>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1 12 01 070 01 6000 120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</si>
  <si>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</si>
  <si>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</si>
  <si>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</si>
  <si>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</si>
  <si>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</si>
  <si>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</si>
  <si>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</si>
  <si>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</si>
  <si>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</si>
  <si>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</si>
  <si>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</si>
  <si>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</si>
  <si>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</si>
  <si>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</si>
  <si>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</si>
  <si>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</si>
  <si>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</si>
  <si>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</si>
  <si>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</si>
  <si>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</si>
  <si>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</si>
  <si>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</si>
  <si>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</si>
  <si>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</si>
  <si>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</si>
  <si>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</si>
  <si>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</si>
  <si>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</si>
  <si>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</si>
  <si>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</si>
  <si>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</si>
  <si>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</si>
  <si>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</si>
  <si>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</si>
  <si>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</si>
  <si>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</si>
  <si>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</si>
  <si>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</si>
  <si>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</si>
  <si>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</si>
  <si>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</si>
  <si>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</si>
  <si>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</si>
  <si>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</si>
  <si>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</si>
  <si>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</si>
  <si>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</si>
  <si>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</si>
  <si>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</si>
  <si>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</si>
  <si>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</si>
  <si>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</si>
  <si>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</si>
  <si>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1 16 01 053 01 9000 140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</si>
  <si>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</si>
  <si>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</si>
  <si>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</si>
  <si>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</si>
  <si>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</si>
  <si>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</si>
  <si>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</si>
  <si>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1 16 01 063 01 0091 140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</si>
  <si>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</si>
  <si>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</si>
  <si>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</si>
  <si>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</si>
  <si>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</si>
  <si>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</si>
  <si>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</si>
  <si>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</si>
  <si>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</si>
  <si>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1 16 01 073 01 0017 140</t>
  </si>
  <si>
    <t>1 16 01 073 01 0019 140</t>
  </si>
  <si>
    <t>1 16 01 073 01 0027 140</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</si>
  <si>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</si>
  <si>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</si>
  <si>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</si>
  <si>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</si>
  <si>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</si>
  <si>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</si>
  <si>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1 16 01 143 01 0002 140</t>
  </si>
  <si>
    <t>1 16 01 143 01 9000 140</t>
  </si>
  <si>
    <t>Административные штрафы, установленные Главой 14 КоАП РФ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(иные штрафы)</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</si>
  <si>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</si>
  <si>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</si>
  <si>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1 16 01 153 01 0000 140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</si>
  <si>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</si>
  <si>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</si>
  <si>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</si>
  <si>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</si>
  <si>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</si>
  <si>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</si>
  <si>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</si>
  <si>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</si>
  <si>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</si>
  <si>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1 16 01 173 01 0007 140</t>
  </si>
  <si>
    <t>1 16 01 173 01 0008 140</t>
  </si>
  <si>
    <t>1 16 01 173 01 9000 140</t>
  </si>
  <si>
    <t>Административные штрафы, установленные Главой 17 КоАП РФ за административные правонарушения, посягающие на институты государственной власти, налагаемые мировыми судьями (иные штрафы)</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</si>
  <si>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</si>
  <si>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</si>
  <si>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</si>
  <si>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</si>
  <si>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</si>
  <si>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</si>
  <si>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1 16 01 193 01 0013 140</t>
  </si>
  <si>
    <t>1 16 01 193 01 9000 140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</si>
  <si>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</si>
  <si>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</si>
  <si>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</si>
  <si>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</si>
  <si>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</si>
  <si>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1 16 01 203 01 0008 140</t>
  </si>
  <si>
    <t>1 16 01 203 01 0013 140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</si>
  <si>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</si>
  <si>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1 16 01 203 01 9000 140</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</si>
  <si>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</si>
  <si>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</si>
  <si>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</si>
  <si>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</si>
  <si>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1 16 01 333 01 0016 140</t>
  </si>
  <si>
    <t>1 16 01 333 01 0171 140</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</si>
  <si>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</si>
  <si>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</si>
  <si>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</si>
  <si>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</si>
  <si>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</si>
  <si>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</si>
  <si>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1 17 05 000 00 0000 180</t>
  </si>
  <si>
    <t>Прочие неналоговые доходы</t>
  </si>
  <si>
    <t>1 17 05 040 14 0000 180</t>
  </si>
  <si>
    <t>Прочие неналоговые доходы бюджетов муниципальных округов</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</si>
  <si>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</si>
  <si>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</si>
  <si>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</si>
  <si>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</si>
  <si>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</si>
  <si>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(Ремонт и оснащение школьного музея в с. Аспа)</t>
  </si>
  <si>
    <t>Субсидия на софинансирование проектов инициативного бюджетирования</t>
  </si>
  <si>
    <t>1 17 15 020 14 0002 150</t>
  </si>
  <si>
    <t>Инициативные платежи, зачисляемые в бюджеты муниципальных округов (Устройство детской игровой площадки "Семицветик" в с. Суда)</t>
  </si>
  <si>
    <t>1 17 15 020 14 0003 150</t>
  </si>
  <si>
    <t>Инициативные платежи, зачисляемые в бюджеты муниципальных округов (Устройство ограждения и благоустройство территории кладбища в с. Аспа)</t>
  </si>
  <si>
    <t>1 17 15 020 14 0004 150</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</si>
  <si>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</si>
  <si>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1 17 15 020 14 0005 150</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</si>
  <si>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</si>
  <si>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</si>
  <si>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</si>
  <si>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</si>
  <si>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</si>
  <si>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</si>
  <si>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</si>
  <si>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</si>
  <si>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</si>
  <si>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</si>
  <si>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</si>
  <si>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</si>
  <si>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</si>
  <si>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</si>
  <si>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</si>
  <si>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</si>
  <si>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</si>
  <si>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2 02 20 077 00 0000 150</t>
  </si>
  <si>
    <t>Субсидии бюджетам на софинансирование капитальных вложений в объекты муниципальной собственности</t>
  </si>
  <si>
    <t>СС-051-МОкв</t>
  </si>
  <si>
    <t>Субсидия на реализацию программы "Комфортный край" (с учетом капвложений)</t>
  </si>
  <si>
    <t>2 02 20 077 14 0000 150</t>
  </si>
  <si>
    <t>Субсидии бюджетам муниципальных округов на софинансирование капитальных вложений в объекты муниципальной собственности</t>
  </si>
  <si>
    <t>2 02 25 497 00 0000 150</t>
  </si>
  <si>
    <t>Субсидии бюджетам на реализацию мероприятий по обеспечению жильем молодых семей</t>
  </si>
  <si>
    <t>2 02 25 497 14 0000 150</t>
  </si>
  <si>
    <t>Субсидии бюджетам муниципальных округов на реализацию мероприятий по обеспечению жильем молодых семей</t>
  </si>
  <si>
    <t>2 02 25 555 00 0000 150</t>
  </si>
  <si>
    <t>Субсидии бюджетам на реализацию программ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</si>
  <si>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</si>
  <si>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</si>
  <si>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2 02 29 999 00 0000 150</t>
  </si>
  <si>
    <t>Прочие субсидии</t>
  </si>
  <si>
    <t>2 02 29 999 14 0000 150</t>
  </si>
  <si>
    <t>Прочие субсидии бюджетам муниципальных округов</t>
  </si>
  <si>
    <t>Субсидия на снос расселенных жилых домов и нежилых зданий (сооружений), расположенных на территории муниципальных образований Пермского края</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</si>
  <si>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</si>
  <si>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</si>
  <si>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</si>
  <si>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</si>
  <si>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</si>
  <si>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</si>
  <si>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</si>
  <si>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</si>
  <si>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</si>
  <si>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</si>
  <si>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</si>
  <si>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</si>
  <si>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</si>
  <si>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</si>
  <si>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</si>
  <si>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</si>
  <si>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</si>
  <si>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</si>
  <si>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</si>
  <si>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</si>
  <si>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</si>
  <si>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</si>
  <si>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</si>
  <si>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</si>
  <si>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2 02 39 999 14 0000 150</t>
  </si>
  <si>
    <t>Прочие субвенции бюджетам муниципальных округов</t>
  </si>
  <si>
    <t>2 02 40 000 00 0000 150</t>
  </si>
  <si>
    <t>Иные межбюджетные трансферты</t>
  </si>
  <si>
    <t>2 02 45 050 00 0000 150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</si>
  <si>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</si>
  <si>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t>
  </si>
  <si>
    <t>2 02 45 050 14 0000 150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</si>
  <si>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</si>
  <si>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</si>
  <si>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</si>
  <si>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</si>
  <si>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</si>
  <si>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</si>
  <si>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</si>
  <si>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</si>
  <si>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</si>
  <si>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</si>
  <si>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</si>
  <si>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</si>
  <si>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</si>
  <si>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</si>
  <si>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</si>
  <si>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</si>
  <si>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</si>
  <si>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</si>
  <si>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</si>
  <si>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</si>
  <si>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</si>
  <si>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</si>
  <si>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</si>
  <si>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</si>
  <si>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</si>
  <si>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</si>
  <si>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</si>
  <si>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</si>
  <si>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2 19 35 082 14 0000 150</t>
  </si>
  <si>
    <t>Возврат остатков субвенций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</si>
  <si>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</si>
  <si>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</si>
  <si>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</si>
  <si>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</si>
  <si>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Утвержденный план на 2025 год</t>
  </si>
  <si>
    <t xml:space="preserve">Уточненный план </t>
  </si>
  <si>
    <t>на 2025 год</t>
  </si>
  <si>
    <t>Код</t>
  </si>
  <si>
    <t>Наименование кода поступлений в бюджет, группы, подгруппы, статьи, подстатьи, элементы, группы подвида, аналитической группы подвида доходов</t>
  </si>
  <si>
    <t>ВСЕГО</t>
  </si>
  <si>
    <t>1</t>
  </si>
  <si>
    <t>2</t>
  </si>
  <si>
    <t>3</t>
  </si>
  <si>
    <t>4</t>
  </si>
  <si>
    <t>5</t>
  </si>
  <si>
    <t>6</t>
  </si>
  <si>
    <t>7</t>
  </si>
  <si>
    <t>Приложение 1</t>
  </si>
  <si>
    <t>к постановлению администрации</t>
  </si>
  <si>
    <t>Уинского муниципального округа</t>
  </si>
  <si>
    <t>Пермского края</t>
  </si>
  <si>
    <t>рублей</t>
  </si>
  <si>
    <t>Информация по исполнению доходов бюджета Уинского муниципального округа Пермского края за 1 полугодие 2025 года</t>
  </si>
  <si>
    <t>Исполнено за 1 полугодие 2025 года</t>
  </si>
  <si>
    <t>1 01 02 230 01 0000 110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</si>
  <si>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</si>
  <si>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2 02 25 599 00 0000 150</t>
  </si>
  <si>
    <t>Субсидии бюджетам на подготовку проектов межевания земельных участков и на проведение кадастровых работ</t>
  </si>
  <si>
    <t>2 02 25 599 14 0000 150</t>
  </si>
  <si>
    <t>Субсидии бюджетам муниципальных округов на подготовку проектов межевания земельных участков и на проведение кадастровых работ</t>
  </si>
  <si>
    <t>Субсидии в целях компенсации расходов учредителя муниципальной образовательной организации, реализующей основные 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t>
  </si>
  <si>
    <t>на 01.07.2025</t>
  </si>
  <si>
    <t>% выполнения уточненного плана на 01.07.2025 г.</t>
  </si>
  <si>
    <t>Иные дотации на стимулирование муниципальных образований к росту доходов</t>
  </si>
  <si>
    <t>Дотации на частичную компенсацию увеличения расходов по оплате налога на имущество организаций объектов социальной сферы</t>
  </si>
  <si>
    <t>Иные дотации  на стимулирование муниципальных образований к увеличению численности самозанятых и поступлений налога на профессиональный доход</t>
  </si>
  <si>
    <t>Субсидия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</si>
  <si>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Субсидии на выплату материального стимулирования народным дружинникам за участие в охране общественного порядка</t>
  </si>
  <si>
    <t>Субсидии на реализацию мероприятий с участием средств самообложения граждан</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</si>
  <si>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</si>
  <si>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</si>
  <si>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разработку пректов межевания территории и проведение комплексных кадастровых работ</t>
  </si>
  <si>
    <t>Субсидии на реализацию программы "Комфортный край"</t>
  </si>
  <si>
    <t>Субсидии на реализацию программы "Комфортный край" (с учетом капвложений)</t>
  </si>
  <si>
    <t>Единая субвенция на выполнение отдельных государственных полномочий в сфере образования</t>
  </si>
  <si>
    <t>Субвенции на образование комиссий по делам несовершеннолетних и защите их прав и организацию их деятельности</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</si>
  <si>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</si>
  <si>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</si>
  <si>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</si>
  <si>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</si>
  <si>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</si>
  <si>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</si>
  <si>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</si>
  <si>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</si>
  <si>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</si>
  <si>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</si>
  <si>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</si>
  <si>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лиц из их числа</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</si>
  <si>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</si>
  <si>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</si>
  <si>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Иные межбюджетные трансферты бюджетам муниципальных образований на оснащение муниципальных образовательных организаций оборудованием, средствами обучения и воспитания</t>
  </si>
  <si>
    <t>Иные межбюджетные трансферты на ввод в эксплуатацию модульных зданий</t>
  </si>
  <si>
    <t>Иные межбюджетные трансферты на обеспечение жильем молодых семей</t>
  </si>
  <si>
    <t>Иные межбюджетные трансферты на организацию занятий физической культурой в образовательных организациях</t>
  </si>
  <si>
    <t>Иные межбюджетные трансферты на предоставление бесплатного горячего питания обучающимся 5-11 классов общеобразовательных организаций, являющихся детьми участников специальной военной операции</t>
  </si>
  <si>
    <t>Иные межбюджетные трансферты на реализацию мероприятий по профилактике безопасности дорожного движения</t>
  </si>
  <si>
    <t>Иные межбюджетные трансферты на Краевой конкурс "Лидеры общественного самоуправления"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</si>
</sst>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0.0"/>
  </numFmts>
  <fonts count="4" x14ac:knownFonts="1">
    <font>
      <sz val="10"/>
      <name val="Arial"/>
    </font>
    <font>
      <sz val="10"/>
      <name val="Times New Roman"/>
      <family val="1"/>
      <charset val="204"/>
    </font>
    <font>
      <b/>
      <sz val="11"/>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s>
  <cellStyleXfs count="1">
    <xf numFmtId="0" fontId="0" fillId="0" borderId="0"/>
  </cellStyleXfs>
  <cellXfs count="33">
    <xf numFmtId="0" fontId="0" fillId="0" borderId="0" xfId="0"/>
    <xf numFmtId="49" fontId="1" fillId="2" borderId="1" xfId="0" applyNumberFormat="1" applyFont="1" applyFill="1" applyBorder="1" applyAlignment="1" applyProtection="1">
      <alignment horizontal="left" vertical="center" wrapText="1"/>
    </xf>
    <xf numFmtId="4" fontId="1" fillId="2" borderId="1" xfId="0" applyNumberFormat="1" applyFont="1" applyFill="1" applyBorder="1" applyAlignment="1" applyProtection="1">
      <alignment horizontal="right" vertical="center" wrapText="1"/>
    </xf>
    <xf numFmtId="0" fontId="1" fillId="2" borderId="0" xfId="0" applyFont="1" applyFill="1"/>
    <xf numFmtId="0" fontId="1" fillId="2" borderId="0" xfId="0" applyFont="1" applyFill="1" applyBorder="1" applyAlignment="1" applyProtection="1"/>
    <xf numFmtId="0" fontId="1" fillId="2" borderId="0" xfId="0" applyFont="1" applyFill="1" applyBorder="1" applyAlignment="1" applyProtection="1">
      <alignment horizontal="center"/>
    </xf>
    <xf numFmtId="22" fontId="1" fillId="2" borderId="0" xfId="0" applyNumberFormat="1" applyFont="1" applyFill="1" applyBorder="1" applyAlignment="1" applyProtection="1">
      <alignment horizontal="center"/>
    </xf>
    <xf numFmtId="49" fontId="3" fillId="2" borderId="1" xfId="0" applyNumberFormat="1" applyFont="1" applyFill="1" applyBorder="1" applyAlignment="1" applyProtection="1">
      <alignment horizontal="center"/>
    </xf>
    <xf numFmtId="49" fontId="3" fillId="2" borderId="1" xfId="0" applyNumberFormat="1" applyFont="1" applyFill="1" applyBorder="1" applyAlignment="1" applyProtection="1">
      <alignment horizontal="left"/>
    </xf>
    <xf numFmtId="4" fontId="3" fillId="2" borderId="1" xfId="0" applyNumberFormat="1" applyFont="1" applyFill="1" applyBorder="1" applyAlignment="1" applyProtection="1">
      <alignment horizontal="right"/>
    </xf>
    <xf numFmtId="0" fontId="3" fillId="2" borderId="0" xfId="0" applyFont="1" applyFill="1"/>
    <xf numFmtId="49" fontId="3"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right" vertical="center" wrapText="1"/>
    </xf>
    <xf numFmtId="164" fontId="1" fillId="2" borderId="1" xfId="0" applyNumberFormat="1" applyFont="1" applyFill="1" applyBorder="1" applyAlignment="1" applyProtection="1">
      <alignment horizontal="left" vertical="center" wrapText="1"/>
    </xf>
    <xf numFmtId="0" fontId="1" fillId="2" borderId="0" xfId="0" applyFont="1" applyFill="1" applyBorder="1"/>
    <xf numFmtId="49" fontId="1" fillId="2" borderId="1" xfId="0" applyNumberFormat="1" applyFont="1" applyFill="1" applyBorder="1" applyAlignment="1" applyProtection="1">
      <alignment horizontal="center" vertical="center" wrapText="1"/>
    </xf>
    <xf numFmtId="0" fontId="1" fillId="2" borderId="0" xfId="0" applyFont="1" applyFill="1" applyBorder="1" applyAlignment="1" applyProtection="1">
      <alignment wrapText="1"/>
    </xf>
    <xf numFmtId="164" fontId="1" fillId="2" borderId="2" xfId="0" applyNumberFormat="1" applyFont="1" applyFill="1" applyBorder="1" applyAlignment="1" applyProtection="1">
      <alignment horizontal="left" vertical="center" wrapText="1"/>
    </xf>
    <xf numFmtId="165" fontId="3" fillId="2" borderId="1" xfId="0" applyNumberFormat="1" applyFont="1" applyFill="1" applyBorder="1" applyAlignment="1" applyProtection="1">
      <alignment horizontal="right" vertical="center"/>
    </xf>
    <xf numFmtId="165" fontId="1" fillId="2" borderId="1" xfId="0" applyNumberFormat="1" applyFont="1" applyFill="1" applyBorder="1" applyAlignment="1" applyProtection="1">
      <alignment horizontal="right" vertical="center"/>
    </xf>
    <xf numFmtId="49" fontId="1" fillId="2" borderId="1" xfId="0" applyNumberFormat="1" applyFont="1" applyFill="1" applyBorder="1" applyAlignment="1" applyProtection="1">
      <alignment horizontal="center" vertical="center" wrapText="1"/>
    </xf>
    <xf numFmtId="4" fontId="1" fillId="0" borderId="1" xfId="0" applyNumberFormat="1" applyFont="1" applyFill="1" applyBorder="1" applyAlignment="1" applyProtection="1">
      <alignment horizontal="right" vertical="center" wrapText="1"/>
    </xf>
    <xf numFmtId="49" fontId="1" fillId="2" borderId="3"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center" wrapText="1"/>
    </xf>
    <xf numFmtId="4" fontId="1" fillId="2" borderId="0" xfId="0" applyNumberFormat="1" applyFont="1" applyFill="1"/>
    <xf numFmtId="0" fontId="1" fillId="2" borderId="0" xfId="0" applyFont="1" applyFill="1" applyAlignment="1">
      <alignment horizontal="left"/>
    </xf>
    <xf numFmtId="0" fontId="1" fillId="2" borderId="0" xfId="0" applyFont="1" applyFill="1" applyBorder="1" applyAlignment="1" applyProtection="1">
      <alignment horizontal="left"/>
    </xf>
    <xf numFmtId="49" fontId="1" fillId="2" borderId="1" xfId="0" applyNumberFormat="1"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right" wrapText="1"/>
    </xf>
    <xf numFmtId="0" fontId="1" fillId="2" borderId="0" xfId="0" applyFont="1" applyFill="1" applyBorder="1" applyAlignment="1" applyProtection="1">
      <alignment wrapText="1"/>
    </xf>
    <xf numFmtId="4" fontId="3" fillId="0" borderId="1" xfId="0" applyNumberFormat="1" applyFont="1" applyFill="1" applyBorder="1" applyAlignment="1" applyProtection="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K351"/>
  <sheetViews>
    <sheetView showGridLines="0" tabSelected="1" view="pageBreakPreview" topLeftCell="A2" zoomScaleNormal="100" zoomScaleSheetLayoutView="100" workbookViewId="0">
      <selection activeCell="J21" sqref="J21"/>
    </sheetView>
  </sheetViews>
  <sheetFormatPr defaultRowHeight="12.75" customHeight="1" outlineLevelRow="7" x14ac:dyDescent="0.2"/>
  <cols>
    <col min="1" max="1" width="20.5703125" style="3" customWidth="1"/>
    <col min="2" max="2" width="30.7109375" style="3" customWidth="1"/>
    <col min="3" max="3" width="13.7109375" style="3" customWidth="1"/>
    <col min="4" max="5" width="13.5703125" style="3" customWidth="1"/>
    <col min="6" max="6" width="13.7109375" style="3" customWidth="1"/>
    <col min="7" max="7" width="12.28515625" style="3" customWidth="1"/>
    <col min="8" max="8" width="14.140625" style="3" hidden="1" customWidth="1"/>
    <col min="9" max="9" width="15.42578125" style="3" customWidth="1"/>
    <col min="10" max="10" width="11.42578125" style="3" customWidth="1"/>
    <col min="11" max="11" width="9.140625" style="3" customWidth="1"/>
    <col min="12" max="16384" width="9.140625" style="3"/>
  </cols>
  <sheetData>
    <row r="1" spans="1:11" ht="12.75" customHeight="1" x14ac:dyDescent="0.2">
      <c r="E1" s="26" t="s">
        <v>420</v>
      </c>
      <c r="F1" s="26"/>
    </row>
    <row r="2" spans="1:11" ht="12.75" customHeight="1" x14ac:dyDescent="0.2">
      <c r="E2" s="26" t="s">
        <v>421</v>
      </c>
      <c r="F2" s="26"/>
    </row>
    <row r="3" spans="1:11" ht="12.75" customHeight="1" x14ac:dyDescent="0.2">
      <c r="A3" s="15"/>
      <c r="B3" s="15"/>
      <c r="C3" s="15"/>
      <c r="D3" s="15"/>
      <c r="E3" s="4" t="s">
        <v>422</v>
      </c>
      <c r="F3" s="4"/>
      <c r="G3" s="5"/>
    </row>
    <row r="4" spans="1:11" x14ac:dyDescent="0.2">
      <c r="A4" s="17"/>
      <c r="B4" s="17"/>
      <c r="C4" s="17"/>
      <c r="D4" s="17"/>
      <c r="E4" s="27" t="s">
        <v>423</v>
      </c>
      <c r="F4" s="27"/>
      <c r="G4" s="4"/>
      <c r="H4" s="4"/>
      <c r="I4" s="4"/>
      <c r="J4" s="4"/>
      <c r="K4" s="4"/>
    </row>
    <row r="5" spans="1:11" x14ac:dyDescent="0.2">
      <c r="A5" s="29" t="s">
        <v>425</v>
      </c>
      <c r="B5" s="29"/>
      <c r="C5" s="29"/>
      <c r="D5" s="29"/>
      <c r="E5" s="29"/>
      <c r="F5" s="29"/>
      <c r="G5" s="29"/>
      <c r="H5" s="4"/>
      <c r="I5" s="4"/>
      <c r="J5" s="4"/>
      <c r="K5" s="4"/>
    </row>
    <row r="6" spans="1:11" x14ac:dyDescent="0.2">
      <c r="A6" s="29"/>
      <c r="B6" s="29"/>
      <c r="C6" s="29"/>
      <c r="D6" s="29"/>
      <c r="E6" s="29"/>
      <c r="F6" s="29"/>
      <c r="G6" s="29"/>
      <c r="H6" s="5"/>
      <c r="I6" s="5"/>
      <c r="J6" s="5"/>
      <c r="K6" s="5"/>
    </row>
    <row r="7" spans="1:11" hidden="1" x14ac:dyDescent="0.2">
      <c r="A7" s="29"/>
      <c r="B7" s="29"/>
      <c r="C7" s="29"/>
      <c r="D7" s="29"/>
      <c r="E7" s="29"/>
      <c r="F7" s="29"/>
      <c r="G7" s="29"/>
      <c r="H7" s="6"/>
      <c r="I7" s="6"/>
      <c r="J7" s="5"/>
      <c r="K7" s="5"/>
    </row>
    <row r="8" spans="1:11" x14ac:dyDescent="0.2">
      <c r="A8" s="29"/>
      <c r="B8" s="29"/>
      <c r="C8" s="29"/>
      <c r="D8" s="29"/>
      <c r="E8" s="29"/>
      <c r="F8" s="29"/>
      <c r="G8" s="29"/>
      <c r="H8" s="17"/>
      <c r="I8" s="17"/>
      <c r="J8" s="17"/>
      <c r="K8" s="17"/>
    </row>
    <row r="9" spans="1:11" ht="12" customHeight="1" x14ac:dyDescent="0.2">
      <c r="A9" s="30" t="s">
        <v>424</v>
      </c>
      <c r="B9" s="30"/>
      <c r="C9" s="30"/>
      <c r="D9" s="30"/>
      <c r="E9" s="30"/>
      <c r="F9" s="30"/>
      <c r="G9" s="30"/>
      <c r="H9" s="17"/>
      <c r="I9" s="17"/>
    </row>
    <row r="10" spans="1:11" ht="3.75" hidden="1" customHeight="1" x14ac:dyDescent="0.2">
      <c r="A10" s="31"/>
      <c r="B10" s="31"/>
      <c r="C10" s="31"/>
      <c r="D10" s="31"/>
      <c r="E10" s="31"/>
      <c r="F10" s="31"/>
      <c r="G10" s="31"/>
      <c r="H10" s="31"/>
      <c r="I10" s="31"/>
    </row>
    <row r="11" spans="1:11" hidden="1" x14ac:dyDescent="0.2">
      <c r="A11" s="31"/>
      <c r="B11" s="31"/>
      <c r="C11" s="31"/>
      <c r="D11" s="31"/>
      <c r="E11" s="31"/>
      <c r="F11" s="31"/>
      <c r="G11" s="31"/>
      <c r="H11" s="31"/>
      <c r="I11" s="31"/>
    </row>
    <row r="12" spans="1:11" hidden="1" x14ac:dyDescent="0.2">
      <c r="A12" s="31"/>
      <c r="B12" s="31"/>
      <c r="C12" s="31"/>
      <c r="D12" s="31"/>
      <c r="E12" s="31"/>
      <c r="F12" s="31"/>
      <c r="G12" s="31"/>
      <c r="H12" s="31"/>
      <c r="I12" s="31"/>
    </row>
    <row r="13" spans="1:11" hidden="1" x14ac:dyDescent="0.2">
      <c r="A13" s="4"/>
      <c r="B13" s="4"/>
      <c r="C13" s="4"/>
      <c r="D13" s="4"/>
      <c r="E13" s="4"/>
      <c r="F13" s="4"/>
      <c r="G13" s="4"/>
      <c r="H13" s="4"/>
      <c r="I13" s="4"/>
      <c r="J13" s="4"/>
      <c r="K13" s="4"/>
    </row>
    <row r="14" spans="1:11" ht="38.25" customHeight="1" x14ac:dyDescent="0.2">
      <c r="A14" s="28" t="s">
        <v>410</v>
      </c>
      <c r="B14" s="28" t="s">
        <v>411</v>
      </c>
      <c r="C14" s="28" t="s">
        <v>407</v>
      </c>
      <c r="D14" s="28" t="s">
        <v>408</v>
      </c>
      <c r="E14" s="28"/>
      <c r="F14" s="28" t="s">
        <v>426</v>
      </c>
      <c r="G14" s="28" t="s">
        <v>435</v>
      </c>
    </row>
    <row r="15" spans="1:11" ht="27" customHeight="1" x14ac:dyDescent="0.2">
      <c r="A15" s="28"/>
      <c r="B15" s="28"/>
      <c r="C15" s="28"/>
      <c r="D15" s="16" t="s">
        <v>409</v>
      </c>
      <c r="E15" s="16" t="s">
        <v>434</v>
      </c>
      <c r="F15" s="28"/>
      <c r="G15" s="28"/>
    </row>
    <row r="16" spans="1:11" ht="17.25" customHeight="1" x14ac:dyDescent="0.2">
      <c r="A16" s="16" t="s">
        <v>413</v>
      </c>
      <c r="B16" s="16" t="s">
        <v>414</v>
      </c>
      <c r="C16" s="16" t="s">
        <v>415</v>
      </c>
      <c r="D16" s="16" t="s">
        <v>416</v>
      </c>
      <c r="E16" s="16" t="s">
        <v>417</v>
      </c>
      <c r="F16" s="16" t="s">
        <v>418</v>
      </c>
      <c r="G16" s="16" t="s">
        <v>419</v>
      </c>
    </row>
    <row r="17" spans="1:7" s="10" customFormat="1" x14ac:dyDescent="0.2">
      <c r="A17" s="7"/>
      <c r="B17" s="8" t="s">
        <v>412</v>
      </c>
      <c r="C17" s="9">
        <f>C18+C253</f>
        <v>547684314.18000007</v>
      </c>
      <c r="D17" s="9">
        <f>D18+D253</f>
        <v>605691355.68000007</v>
      </c>
      <c r="E17" s="9">
        <f>E18+E253</f>
        <v>305973571.23000002</v>
      </c>
      <c r="F17" s="9">
        <f>F18+F253</f>
        <v>307565508.71999997</v>
      </c>
      <c r="G17" s="19">
        <f>F17/E17*100</f>
        <v>100.52028594613596</v>
      </c>
    </row>
    <row r="18" spans="1:7" s="10" customFormat="1" ht="25.5" x14ac:dyDescent="0.2">
      <c r="A18" s="11" t="s">
        <v>0</v>
      </c>
      <c r="B18" s="12" t="s">
        <v>1</v>
      </c>
      <c r="C18" s="13">
        <f>C19+C46+C57+C77+C92+C98+C123+C131+C143+C159+C232</f>
        <v>79937478.599999994</v>
      </c>
      <c r="D18" s="13">
        <f>D19+D46+D57+D77+D92+D98+D123+D131+D143+D159+D232</f>
        <v>81484947</v>
      </c>
      <c r="E18" s="13">
        <f>E19+E46+E57+E77+E92+E98+E123+E131+E143+E159+E232</f>
        <v>36205628.600000001</v>
      </c>
      <c r="F18" s="13">
        <f>F19+F46+F57+F77+F92+F98+F123+F131+F143+F159+F232</f>
        <v>39610295.100000001</v>
      </c>
      <c r="G18" s="19">
        <f t="shared" ref="G18:G81" si="0">F18/E18*100</f>
        <v>109.40369393282678</v>
      </c>
    </row>
    <row r="19" spans="1:7" s="10" customFormat="1" ht="25.5" outlineLevel="1" x14ac:dyDescent="0.2">
      <c r="A19" s="11" t="s">
        <v>2</v>
      </c>
      <c r="B19" s="12" t="s">
        <v>3</v>
      </c>
      <c r="C19" s="13">
        <f>C20</f>
        <v>29313000</v>
      </c>
      <c r="D19" s="13">
        <f t="shared" ref="D19:F19" si="1">D20</f>
        <v>30849000</v>
      </c>
      <c r="E19" s="13">
        <f t="shared" si="1"/>
        <v>12459700</v>
      </c>
      <c r="F19" s="13">
        <f t="shared" si="1"/>
        <v>14028028.15</v>
      </c>
      <c r="G19" s="19">
        <f t="shared" si="0"/>
        <v>112.58720635328299</v>
      </c>
    </row>
    <row r="20" spans="1:7" outlineLevel="2" x14ac:dyDescent="0.2">
      <c r="A20" s="16" t="s">
        <v>6</v>
      </c>
      <c r="B20" s="1" t="s">
        <v>7</v>
      </c>
      <c r="C20" s="2">
        <f>C21+C26+C29+C34+C39+C42+C45</f>
        <v>29313000</v>
      </c>
      <c r="D20" s="2">
        <f t="shared" ref="D20:F20" si="2">D21+D26+D29+D34+D39+D42+D45</f>
        <v>30849000</v>
      </c>
      <c r="E20" s="2">
        <f t="shared" si="2"/>
        <v>12459700</v>
      </c>
      <c r="F20" s="2">
        <f t="shared" si="2"/>
        <v>14028028.15</v>
      </c>
      <c r="G20" s="20">
        <f t="shared" si="0"/>
        <v>112.58720635328299</v>
      </c>
    </row>
    <row r="21" spans="1:7" ht="327.75" customHeight="1" outlineLevel="3" collapsed="1" x14ac:dyDescent="0.2">
      <c r="A21" s="16" t="s">
        <v>8</v>
      </c>
      <c r="B21" s="14" t="s">
        <v>9</v>
      </c>
      <c r="C21" s="2">
        <v>28376000</v>
      </c>
      <c r="D21" s="2">
        <v>29912000</v>
      </c>
      <c r="E21" s="2">
        <v>12201700</v>
      </c>
      <c r="F21" s="2">
        <v>11861140.140000001</v>
      </c>
      <c r="G21" s="20">
        <f t="shared" si="0"/>
        <v>97.208914659432708</v>
      </c>
    </row>
    <row r="22" spans="1:7" ht="395.25" hidden="1" outlineLevel="4" x14ac:dyDescent="0.2">
      <c r="A22" s="16" t="s">
        <v>10</v>
      </c>
      <c r="B22" s="14" t="s">
        <v>11</v>
      </c>
      <c r="C22" s="2">
        <v>28376000</v>
      </c>
      <c r="D22" s="2">
        <v>29912000</v>
      </c>
      <c r="E22" s="2">
        <v>4823900</v>
      </c>
      <c r="F22" s="2">
        <v>4392669.4400000004</v>
      </c>
      <c r="G22" s="20">
        <f t="shared" si="0"/>
        <v>91.060541055992047</v>
      </c>
    </row>
    <row r="23" spans="1:7" ht="395.25" hidden="1" outlineLevel="7" x14ac:dyDescent="0.2">
      <c r="A23" s="16" t="s">
        <v>10</v>
      </c>
      <c r="B23" s="14" t="s">
        <v>11</v>
      </c>
      <c r="C23" s="2">
        <v>28376000</v>
      </c>
      <c r="D23" s="2">
        <v>29912000</v>
      </c>
      <c r="E23" s="2">
        <v>4823900</v>
      </c>
      <c r="F23" s="2">
        <v>4392669.4400000004</v>
      </c>
      <c r="G23" s="20">
        <f t="shared" si="0"/>
        <v>91.060541055992047</v>
      </c>
    </row>
    <row r="24" spans="1:7" ht="395.25" hidden="1" outlineLevel="4" x14ac:dyDescent="0.2">
      <c r="A24" s="16" t="s">
        <v>12</v>
      </c>
      <c r="B24" s="14" t="s">
        <v>13</v>
      </c>
      <c r="C24" s="2">
        <v>0</v>
      </c>
      <c r="D24" s="2">
        <v>0</v>
      </c>
      <c r="E24" s="2">
        <v>0</v>
      </c>
      <c r="F24" s="2">
        <v>2823.96</v>
      </c>
      <c r="G24" s="20" t="e">
        <f t="shared" si="0"/>
        <v>#DIV/0!</v>
      </c>
    </row>
    <row r="25" spans="1:7" ht="395.25" hidden="1" outlineLevel="7" x14ac:dyDescent="0.2">
      <c r="A25" s="16" t="s">
        <v>12</v>
      </c>
      <c r="B25" s="14" t="s">
        <v>13</v>
      </c>
      <c r="C25" s="2">
        <v>0</v>
      </c>
      <c r="D25" s="2">
        <v>0</v>
      </c>
      <c r="E25" s="2">
        <v>0</v>
      </c>
      <c r="F25" s="2">
        <v>2823.96</v>
      </c>
      <c r="G25" s="20" t="e">
        <f t="shared" si="0"/>
        <v>#DIV/0!</v>
      </c>
    </row>
    <row r="26" spans="1:7" ht="246.75" customHeight="1" outlineLevel="3" collapsed="1" x14ac:dyDescent="0.2">
      <c r="A26" s="16" t="s">
        <v>14</v>
      </c>
      <c r="B26" s="14" t="s">
        <v>15</v>
      </c>
      <c r="C26" s="2">
        <v>59000</v>
      </c>
      <c r="D26" s="2">
        <v>59000</v>
      </c>
      <c r="E26" s="2">
        <v>17000</v>
      </c>
      <c r="F26" s="2">
        <v>38968.199999999997</v>
      </c>
      <c r="G26" s="20">
        <f t="shared" si="0"/>
        <v>229.22470588235294</v>
      </c>
    </row>
    <row r="27" spans="1:7" ht="306" hidden="1" outlineLevel="4" x14ac:dyDescent="0.2">
      <c r="A27" s="16" t="s">
        <v>16</v>
      </c>
      <c r="B27" s="14" t="s">
        <v>17</v>
      </c>
      <c r="C27" s="2">
        <v>59000</v>
      </c>
      <c r="D27" s="2">
        <v>59000</v>
      </c>
      <c r="E27" s="2">
        <v>0</v>
      </c>
      <c r="F27" s="2">
        <v>15157.2</v>
      </c>
      <c r="G27" s="20" t="e">
        <f t="shared" si="0"/>
        <v>#DIV/0!</v>
      </c>
    </row>
    <row r="28" spans="1:7" ht="306" hidden="1" outlineLevel="7" x14ac:dyDescent="0.2">
      <c r="A28" s="16" t="s">
        <v>16</v>
      </c>
      <c r="B28" s="14" t="s">
        <v>17</v>
      </c>
      <c r="C28" s="2">
        <v>59000</v>
      </c>
      <c r="D28" s="2">
        <v>59000</v>
      </c>
      <c r="E28" s="2">
        <v>0</v>
      </c>
      <c r="F28" s="2">
        <v>15157.2</v>
      </c>
      <c r="G28" s="20" t="e">
        <f t="shared" si="0"/>
        <v>#DIV/0!</v>
      </c>
    </row>
    <row r="29" spans="1:7" ht="204" outlineLevel="3" collapsed="1" x14ac:dyDescent="0.2">
      <c r="A29" s="16" t="s">
        <v>18</v>
      </c>
      <c r="B29" s="14" t="s">
        <v>19</v>
      </c>
      <c r="C29" s="2">
        <v>586000</v>
      </c>
      <c r="D29" s="2">
        <v>586000</v>
      </c>
      <c r="E29" s="2">
        <v>43000</v>
      </c>
      <c r="F29" s="2">
        <v>131173.98000000001</v>
      </c>
      <c r="G29" s="20">
        <f t="shared" si="0"/>
        <v>305.0557674418605</v>
      </c>
    </row>
    <row r="30" spans="1:7" ht="255" hidden="1" outlineLevel="4" x14ac:dyDescent="0.2">
      <c r="A30" s="16" t="s">
        <v>20</v>
      </c>
      <c r="B30" s="14" t="s">
        <v>21</v>
      </c>
      <c r="C30" s="2">
        <v>586000</v>
      </c>
      <c r="D30" s="2">
        <v>586000</v>
      </c>
      <c r="E30" s="2">
        <v>40000</v>
      </c>
      <c r="F30" s="2">
        <v>85151.26</v>
      </c>
      <c r="G30" s="20">
        <f t="shared" si="0"/>
        <v>212.87814999999998</v>
      </c>
    </row>
    <row r="31" spans="1:7" ht="255" hidden="1" outlineLevel="7" x14ac:dyDescent="0.2">
      <c r="A31" s="16" t="s">
        <v>20</v>
      </c>
      <c r="B31" s="14" t="s">
        <v>21</v>
      </c>
      <c r="C31" s="2">
        <v>586000</v>
      </c>
      <c r="D31" s="2">
        <v>586000</v>
      </c>
      <c r="E31" s="2">
        <v>40000</v>
      </c>
      <c r="F31" s="2">
        <v>85151.26</v>
      </c>
      <c r="G31" s="20">
        <f t="shared" si="0"/>
        <v>212.87814999999998</v>
      </c>
    </row>
    <row r="32" spans="1:7" ht="255" hidden="1" outlineLevel="4" x14ac:dyDescent="0.2">
      <c r="A32" s="16" t="s">
        <v>22</v>
      </c>
      <c r="B32" s="14" t="s">
        <v>23</v>
      </c>
      <c r="C32" s="2">
        <v>0</v>
      </c>
      <c r="D32" s="2">
        <v>0</v>
      </c>
      <c r="E32" s="2">
        <v>0</v>
      </c>
      <c r="F32" s="2">
        <v>2803.05</v>
      </c>
      <c r="G32" s="20" t="e">
        <f t="shared" si="0"/>
        <v>#DIV/0!</v>
      </c>
    </row>
    <row r="33" spans="1:7" ht="255" hidden="1" outlineLevel="7" x14ac:dyDescent="0.2">
      <c r="A33" s="16" t="s">
        <v>22</v>
      </c>
      <c r="B33" s="14" t="s">
        <v>23</v>
      </c>
      <c r="C33" s="2">
        <v>0</v>
      </c>
      <c r="D33" s="2">
        <v>0</v>
      </c>
      <c r="E33" s="2">
        <v>0</v>
      </c>
      <c r="F33" s="2">
        <v>2803.05</v>
      </c>
      <c r="G33" s="20" t="e">
        <f t="shared" si="0"/>
        <v>#DIV/0!</v>
      </c>
    </row>
    <row r="34" spans="1:7" ht="127.5" outlineLevel="3" collapsed="1" x14ac:dyDescent="0.2">
      <c r="A34" s="16" t="s">
        <v>24</v>
      </c>
      <c r="B34" s="14" t="s">
        <v>25</v>
      </c>
      <c r="C34" s="2">
        <v>117000</v>
      </c>
      <c r="D34" s="2">
        <v>117000</v>
      </c>
      <c r="E34" s="2">
        <v>64000</v>
      </c>
      <c r="F34" s="2">
        <v>105080</v>
      </c>
      <c r="G34" s="20">
        <f t="shared" si="0"/>
        <v>164.1875</v>
      </c>
    </row>
    <row r="35" spans="1:7" ht="178.5" hidden="1" outlineLevel="4" x14ac:dyDescent="0.2">
      <c r="A35" s="16" t="s">
        <v>26</v>
      </c>
      <c r="B35" s="14" t="s">
        <v>27</v>
      </c>
      <c r="C35" s="2">
        <v>117000</v>
      </c>
      <c r="D35" s="2">
        <v>117000</v>
      </c>
      <c r="E35" s="2">
        <v>45000</v>
      </c>
      <c r="F35" s="2">
        <v>52540</v>
      </c>
      <c r="G35" s="20">
        <f t="shared" si="0"/>
        <v>116.75555555555555</v>
      </c>
    </row>
    <row r="36" spans="1:7" ht="178.5" hidden="1" outlineLevel="7" x14ac:dyDescent="0.2">
      <c r="A36" s="16" t="s">
        <v>26</v>
      </c>
      <c r="B36" s="14" t="s">
        <v>27</v>
      </c>
      <c r="C36" s="2">
        <v>117000</v>
      </c>
      <c r="D36" s="2">
        <v>117000</v>
      </c>
      <c r="E36" s="2">
        <v>45000</v>
      </c>
      <c r="F36" s="2">
        <v>52540</v>
      </c>
      <c r="G36" s="20">
        <f t="shared" si="0"/>
        <v>116.75555555555555</v>
      </c>
    </row>
    <row r="37" spans="1:7" ht="409.5" hidden="1" outlineLevel="4" x14ac:dyDescent="0.2">
      <c r="A37" s="16" t="s">
        <v>28</v>
      </c>
      <c r="B37" s="14" t="s">
        <v>29</v>
      </c>
      <c r="C37" s="2">
        <v>0</v>
      </c>
      <c r="D37" s="2">
        <v>0</v>
      </c>
      <c r="E37" s="2">
        <v>0</v>
      </c>
      <c r="F37" s="2">
        <v>3417.5</v>
      </c>
      <c r="G37" s="20" t="e">
        <f t="shared" si="0"/>
        <v>#DIV/0!</v>
      </c>
    </row>
    <row r="38" spans="1:7" ht="409.5" hidden="1" outlineLevel="7" x14ac:dyDescent="0.2">
      <c r="A38" s="16" t="s">
        <v>28</v>
      </c>
      <c r="B38" s="14" t="s">
        <v>29</v>
      </c>
      <c r="C38" s="2">
        <v>0</v>
      </c>
      <c r="D38" s="2">
        <v>0</v>
      </c>
      <c r="E38" s="2">
        <v>0</v>
      </c>
      <c r="F38" s="2">
        <v>3417.5</v>
      </c>
      <c r="G38" s="20" t="e">
        <f t="shared" si="0"/>
        <v>#DIV/0!</v>
      </c>
    </row>
    <row r="39" spans="1:7" ht="153" outlineLevel="3" collapsed="1" x14ac:dyDescent="0.2">
      <c r="A39" s="16" t="s">
        <v>30</v>
      </c>
      <c r="B39" s="14" t="s">
        <v>31</v>
      </c>
      <c r="C39" s="2">
        <v>175000</v>
      </c>
      <c r="D39" s="2">
        <v>175000</v>
      </c>
      <c r="E39" s="2">
        <v>134000</v>
      </c>
      <c r="F39" s="2">
        <v>93600</v>
      </c>
      <c r="G39" s="20">
        <f>F39/E39*100</f>
        <v>69.850746268656721</v>
      </c>
    </row>
    <row r="40" spans="1:7" ht="204" hidden="1" outlineLevel="4" x14ac:dyDescent="0.2">
      <c r="A40" s="16" t="s">
        <v>32</v>
      </c>
      <c r="B40" s="14" t="s">
        <v>33</v>
      </c>
      <c r="C40" s="2">
        <v>175000</v>
      </c>
      <c r="D40" s="2">
        <v>175000</v>
      </c>
      <c r="E40" s="2">
        <v>78000</v>
      </c>
      <c r="F40" s="2">
        <v>0</v>
      </c>
      <c r="G40" s="20">
        <f t="shared" si="0"/>
        <v>0</v>
      </c>
    </row>
    <row r="41" spans="1:7" ht="204" hidden="1" outlineLevel="7" x14ac:dyDescent="0.2">
      <c r="A41" s="16" t="s">
        <v>32</v>
      </c>
      <c r="B41" s="14" t="s">
        <v>33</v>
      </c>
      <c r="C41" s="2">
        <v>175000</v>
      </c>
      <c r="D41" s="2">
        <v>175000</v>
      </c>
      <c r="E41" s="2">
        <v>78000</v>
      </c>
      <c r="F41" s="2">
        <v>0</v>
      </c>
      <c r="G41" s="20">
        <f t="shared" si="0"/>
        <v>0</v>
      </c>
    </row>
    <row r="42" spans="1:7" ht="76.5" outlineLevel="3" collapsed="1" x14ac:dyDescent="0.2">
      <c r="A42" s="16" t="s">
        <v>34</v>
      </c>
      <c r="B42" s="1" t="s">
        <v>35</v>
      </c>
      <c r="C42" s="2">
        <v>0</v>
      </c>
      <c r="D42" s="2">
        <v>0</v>
      </c>
      <c r="E42" s="2">
        <v>0</v>
      </c>
      <c r="F42" s="2">
        <v>1796684.14</v>
      </c>
      <c r="G42" s="20">
        <v>0</v>
      </c>
    </row>
    <row r="43" spans="1:7" ht="127.5" hidden="1" outlineLevel="4" x14ac:dyDescent="0.2">
      <c r="A43" s="16" t="s">
        <v>36</v>
      </c>
      <c r="B43" s="14" t="s">
        <v>37</v>
      </c>
      <c r="C43" s="2">
        <v>0</v>
      </c>
      <c r="D43" s="2">
        <v>0</v>
      </c>
      <c r="E43" s="2">
        <v>0</v>
      </c>
      <c r="F43" s="2">
        <v>589839.86</v>
      </c>
      <c r="G43" s="20" t="e">
        <f t="shared" si="0"/>
        <v>#DIV/0!</v>
      </c>
    </row>
    <row r="44" spans="1:7" ht="127.5" hidden="1" outlineLevel="7" x14ac:dyDescent="0.2">
      <c r="A44" s="16" t="s">
        <v>36</v>
      </c>
      <c r="B44" s="14" t="s">
        <v>37</v>
      </c>
      <c r="C44" s="2">
        <v>0</v>
      </c>
      <c r="D44" s="2">
        <v>0</v>
      </c>
      <c r="E44" s="2">
        <v>0</v>
      </c>
      <c r="F44" s="2">
        <v>589839.86</v>
      </c>
      <c r="G44" s="20" t="e">
        <f t="shared" si="0"/>
        <v>#DIV/0!</v>
      </c>
    </row>
    <row r="45" spans="1:7" ht="153" outlineLevel="7" x14ac:dyDescent="0.2">
      <c r="A45" s="16" t="s">
        <v>427</v>
      </c>
      <c r="B45" s="18" t="s">
        <v>428</v>
      </c>
      <c r="C45" s="2">
        <v>0</v>
      </c>
      <c r="D45" s="2">
        <v>0</v>
      </c>
      <c r="E45" s="2">
        <v>0</v>
      </c>
      <c r="F45" s="2">
        <v>1381.69</v>
      </c>
      <c r="G45" s="20">
        <v>0</v>
      </c>
    </row>
    <row r="46" spans="1:7" s="10" customFormat="1" ht="51" outlineLevel="1" x14ac:dyDescent="0.2">
      <c r="A46" s="11" t="s">
        <v>38</v>
      </c>
      <c r="B46" s="12" t="s">
        <v>39</v>
      </c>
      <c r="C46" s="13">
        <f>C47</f>
        <v>12694600</v>
      </c>
      <c r="D46" s="13">
        <f t="shared" ref="D46:F46" si="3">D47</f>
        <v>12694600</v>
      </c>
      <c r="E46" s="13">
        <f t="shared" si="3"/>
        <v>5225100</v>
      </c>
      <c r="F46" s="13">
        <f t="shared" si="3"/>
        <v>5150348.9400000004</v>
      </c>
      <c r="G46" s="19">
        <f t="shared" si="0"/>
        <v>98.569385083539075</v>
      </c>
    </row>
    <row r="47" spans="1:7" ht="38.25" outlineLevel="2" x14ac:dyDescent="0.2">
      <c r="A47" s="16" t="s">
        <v>40</v>
      </c>
      <c r="B47" s="1" t="s">
        <v>41</v>
      </c>
      <c r="C47" s="2">
        <f>C48+C50+C52+C54</f>
        <v>12694600</v>
      </c>
      <c r="D47" s="2">
        <f t="shared" ref="D47:F47" si="4">D48+D50+D52+D54</f>
        <v>12694600</v>
      </c>
      <c r="E47" s="2">
        <f t="shared" si="4"/>
        <v>5225100</v>
      </c>
      <c r="F47" s="2">
        <f t="shared" si="4"/>
        <v>5150348.9400000004</v>
      </c>
      <c r="G47" s="20">
        <f t="shared" si="0"/>
        <v>98.569385083539075</v>
      </c>
    </row>
    <row r="48" spans="1:7" ht="165.75" outlineLevel="3" collapsed="1" x14ac:dyDescent="0.2">
      <c r="A48" s="16" t="s">
        <v>42</v>
      </c>
      <c r="B48" s="14" t="s">
        <v>43</v>
      </c>
      <c r="C48" s="2">
        <v>6639500</v>
      </c>
      <c r="D48" s="2">
        <v>6639500</v>
      </c>
      <c r="E48" s="2">
        <v>2638100</v>
      </c>
      <c r="F48" s="2">
        <v>2590445.71</v>
      </c>
      <c r="G48" s="20">
        <f t="shared" si="0"/>
        <v>98.193613206474353</v>
      </c>
    </row>
    <row r="49" spans="1:7" ht="165.75" hidden="1" outlineLevel="7" x14ac:dyDescent="0.2">
      <c r="A49" s="16" t="s">
        <v>42</v>
      </c>
      <c r="B49" s="14" t="s">
        <v>43</v>
      </c>
      <c r="C49" s="2">
        <v>6639500</v>
      </c>
      <c r="D49" s="2">
        <v>6639500</v>
      </c>
      <c r="E49" s="2">
        <v>1659875</v>
      </c>
      <c r="F49" s="2">
        <v>1498206.52</v>
      </c>
      <c r="G49" s="20">
        <f t="shared" si="0"/>
        <v>90.260201521198894</v>
      </c>
    </row>
    <row r="50" spans="1:7" ht="191.25" outlineLevel="3" collapsed="1" x14ac:dyDescent="0.2">
      <c r="A50" s="16" t="s">
        <v>44</v>
      </c>
      <c r="B50" s="14" t="s">
        <v>45</v>
      </c>
      <c r="C50" s="2">
        <v>29900</v>
      </c>
      <c r="D50" s="2">
        <v>29900</v>
      </c>
      <c r="E50" s="2">
        <v>14400</v>
      </c>
      <c r="F50" s="2">
        <v>15950.87</v>
      </c>
      <c r="G50" s="20">
        <f t="shared" si="0"/>
        <v>110.76993055555555</v>
      </c>
    </row>
    <row r="51" spans="1:7" ht="191.25" hidden="1" outlineLevel="7" x14ac:dyDescent="0.2">
      <c r="A51" s="16" t="s">
        <v>44</v>
      </c>
      <c r="B51" s="14" t="s">
        <v>45</v>
      </c>
      <c r="C51" s="2">
        <v>29900</v>
      </c>
      <c r="D51" s="2">
        <v>29900</v>
      </c>
      <c r="E51" s="2">
        <v>7475</v>
      </c>
      <c r="F51" s="2">
        <v>8512.85</v>
      </c>
      <c r="G51" s="20">
        <f t="shared" si="0"/>
        <v>113.88428093645486</v>
      </c>
    </row>
    <row r="52" spans="1:7" ht="165.75" outlineLevel="3" collapsed="1" x14ac:dyDescent="0.2">
      <c r="A52" s="16" t="s">
        <v>46</v>
      </c>
      <c r="B52" s="14" t="s">
        <v>47</v>
      </c>
      <c r="C52" s="2">
        <v>6705300</v>
      </c>
      <c r="D52" s="2">
        <v>6705300</v>
      </c>
      <c r="E52" s="2">
        <v>2871500</v>
      </c>
      <c r="F52" s="2">
        <v>2822897.06</v>
      </c>
      <c r="G52" s="20">
        <f t="shared" si="0"/>
        <v>98.307402402925305</v>
      </c>
    </row>
    <row r="53" spans="1:7" ht="165.75" hidden="1" outlineLevel="7" x14ac:dyDescent="0.2">
      <c r="A53" s="16" t="s">
        <v>46</v>
      </c>
      <c r="B53" s="14" t="s">
        <v>47</v>
      </c>
      <c r="C53" s="2">
        <v>6705300</v>
      </c>
      <c r="D53" s="2">
        <v>6705300</v>
      </c>
      <c r="E53" s="2">
        <v>1676325</v>
      </c>
      <c r="F53" s="2">
        <v>1672201.48</v>
      </c>
      <c r="G53" s="20">
        <f t="shared" si="0"/>
        <v>99.754014287205635</v>
      </c>
    </row>
    <row r="54" spans="1:7" ht="102" outlineLevel="3" x14ac:dyDescent="0.2">
      <c r="A54" s="16" t="s">
        <v>48</v>
      </c>
      <c r="B54" s="1" t="s">
        <v>49</v>
      </c>
      <c r="C54" s="2">
        <f>C55</f>
        <v>-680100</v>
      </c>
      <c r="D54" s="2">
        <f t="shared" ref="D54:F54" si="5">D55</f>
        <v>-680100</v>
      </c>
      <c r="E54" s="2">
        <f t="shared" si="5"/>
        <v>-298900</v>
      </c>
      <c r="F54" s="2">
        <f t="shared" si="5"/>
        <v>-278944.7</v>
      </c>
      <c r="G54" s="20">
        <f t="shared" si="0"/>
        <v>93.32375376380061</v>
      </c>
    </row>
    <row r="55" spans="1:7" ht="165.75" outlineLevel="4" collapsed="1" x14ac:dyDescent="0.2">
      <c r="A55" s="16" t="s">
        <v>50</v>
      </c>
      <c r="B55" s="14" t="s">
        <v>51</v>
      </c>
      <c r="C55" s="2">
        <v>-680100</v>
      </c>
      <c r="D55" s="2">
        <v>-680100</v>
      </c>
      <c r="E55" s="2">
        <v>-298900</v>
      </c>
      <c r="F55" s="2">
        <v>-278944.7</v>
      </c>
      <c r="G55" s="20">
        <f t="shared" si="0"/>
        <v>93.32375376380061</v>
      </c>
    </row>
    <row r="56" spans="1:7" ht="165.75" hidden="1" outlineLevel="7" x14ac:dyDescent="0.2">
      <c r="A56" s="16" t="s">
        <v>50</v>
      </c>
      <c r="B56" s="14" t="s">
        <v>51</v>
      </c>
      <c r="C56" s="2">
        <v>-680100</v>
      </c>
      <c r="D56" s="2">
        <v>-680100</v>
      </c>
      <c r="E56" s="2">
        <v>-170025</v>
      </c>
      <c r="F56" s="2">
        <v>-128839.09</v>
      </c>
      <c r="G56" s="20">
        <f t="shared" si="0"/>
        <v>75.776556388766352</v>
      </c>
    </row>
    <row r="57" spans="1:7" s="10" customFormat="1" ht="25.5" outlineLevel="1" x14ac:dyDescent="0.2">
      <c r="A57" s="11" t="s">
        <v>52</v>
      </c>
      <c r="B57" s="12" t="s">
        <v>53</v>
      </c>
      <c r="C57" s="13">
        <f>C58+C69+C73</f>
        <v>2320000</v>
      </c>
      <c r="D57" s="13">
        <f t="shared" ref="D57:F57" si="6">D58+D69+D73</f>
        <v>2320000</v>
      </c>
      <c r="E57" s="13">
        <f t="shared" si="6"/>
        <v>1649000</v>
      </c>
      <c r="F57" s="13">
        <f t="shared" si="6"/>
        <v>1789288.89</v>
      </c>
      <c r="G57" s="19">
        <f t="shared" si="0"/>
        <v>108.50751303820496</v>
      </c>
    </row>
    <row r="58" spans="1:7" ht="38.25" outlineLevel="2" x14ac:dyDescent="0.2">
      <c r="A58" s="16" t="s">
        <v>54</v>
      </c>
      <c r="B58" s="1" t="s">
        <v>55</v>
      </c>
      <c r="C58" s="2">
        <f>C59+C65</f>
        <v>1050000</v>
      </c>
      <c r="D58" s="2">
        <f t="shared" ref="D58:F58" si="7">D59+D65</f>
        <v>1050000</v>
      </c>
      <c r="E58" s="2">
        <f t="shared" si="7"/>
        <v>509000</v>
      </c>
      <c r="F58" s="2">
        <f t="shared" si="7"/>
        <v>629775.67999999993</v>
      </c>
      <c r="G58" s="20">
        <f t="shared" si="0"/>
        <v>123.72803143418467</v>
      </c>
    </row>
    <row r="59" spans="1:7" ht="51" outlineLevel="3" x14ac:dyDescent="0.2">
      <c r="A59" s="16" t="s">
        <v>56</v>
      </c>
      <c r="B59" s="1" t="s">
        <v>57</v>
      </c>
      <c r="C59" s="2">
        <f>C60</f>
        <v>793000</v>
      </c>
      <c r="D59" s="2">
        <f t="shared" ref="D59:F59" si="8">D60</f>
        <v>793000</v>
      </c>
      <c r="E59" s="2">
        <f t="shared" si="8"/>
        <v>386000</v>
      </c>
      <c r="F59" s="2">
        <f t="shared" si="8"/>
        <v>464881.86</v>
      </c>
      <c r="G59" s="20">
        <f t="shared" si="0"/>
        <v>120.43571502590673</v>
      </c>
    </row>
    <row r="60" spans="1:7" ht="51" outlineLevel="4" collapsed="1" x14ac:dyDescent="0.2">
      <c r="A60" s="16" t="s">
        <v>58</v>
      </c>
      <c r="B60" s="1" t="s">
        <v>57</v>
      </c>
      <c r="C60" s="2">
        <v>793000</v>
      </c>
      <c r="D60" s="2">
        <v>793000</v>
      </c>
      <c r="E60" s="2">
        <v>386000</v>
      </c>
      <c r="F60" s="2">
        <v>464881.86</v>
      </c>
      <c r="G60" s="20">
        <f t="shared" si="0"/>
        <v>120.43571502590673</v>
      </c>
    </row>
    <row r="61" spans="1:7" ht="102" hidden="1" outlineLevel="5" x14ac:dyDescent="0.2">
      <c r="A61" s="16" t="s">
        <v>59</v>
      </c>
      <c r="B61" s="1" t="s">
        <v>60</v>
      </c>
      <c r="C61" s="2">
        <v>793000</v>
      </c>
      <c r="D61" s="2">
        <v>793000</v>
      </c>
      <c r="E61" s="2">
        <v>16000</v>
      </c>
      <c r="F61" s="2">
        <v>81116.789999999994</v>
      </c>
      <c r="G61" s="20">
        <f t="shared" si="0"/>
        <v>506.97993749999995</v>
      </c>
    </row>
    <row r="62" spans="1:7" ht="102" hidden="1" outlineLevel="7" x14ac:dyDescent="0.2">
      <c r="A62" s="16" t="s">
        <v>59</v>
      </c>
      <c r="B62" s="1" t="s">
        <v>60</v>
      </c>
      <c r="C62" s="2">
        <v>793000</v>
      </c>
      <c r="D62" s="2">
        <v>793000</v>
      </c>
      <c r="E62" s="2">
        <v>16000</v>
      </c>
      <c r="F62" s="2">
        <v>81116.789999999994</v>
      </c>
      <c r="G62" s="20">
        <f t="shared" si="0"/>
        <v>506.97993749999995</v>
      </c>
    </row>
    <row r="63" spans="1:7" ht="102" hidden="1" outlineLevel="5" x14ac:dyDescent="0.2">
      <c r="A63" s="16" t="s">
        <v>61</v>
      </c>
      <c r="B63" s="1" t="s">
        <v>62</v>
      </c>
      <c r="C63" s="2">
        <v>0</v>
      </c>
      <c r="D63" s="2">
        <v>0</v>
      </c>
      <c r="E63" s="2">
        <v>0</v>
      </c>
      <c r="F63" s="2">
        <v>99</v>
      </c>
      <c r="G63" s="20" t="e">
        <f t="shared" si="0"/>
        <v>#DIV/0!</v>
      </c>
    </row>
    <row r="64" spans="1:7" ht="102" hidden="1" outlineLevel="7" x14ac:dyDescent="0.2">
      <c r="A64" s="16" t="s">
        <v>61</v>
      </c>
      <c r="B64" s="1" t="s">
        <v>62</v>
      </c>
      <c r="C64" s="2">
        <v>0</v>
      </c>
      <c r="D64" s="2">
        <v>0</v>
      </c>
      <c r="E64" s="2">
        <v>0</v>
      </c>
      <c r="F64" s="2">
        <v>99</v>
      </c>
      <c r="G64" s="20" t="e">
        <f t="shared" si="0"/>
        <v>#DIV/0!</v>
      </c>
    </row>
    <row r="65" spans="1:7" ht="63.75" outlineLevel="3" x14ac:dyDescent="0.2">
      <c r="A65" s="16" t="s">
        <v>63</v>
      </c>
      <c r="B65" s="1" t="s">
        <v>64</v>
      </c>
      <c r="C65" s="2">
        <f>C66</f>
        <v>257000</v>
      </c>
      <c r="D65" s="2">
        <f t="shared" ref="D65:F65" si="9">D66</f>
        <v>257000</v>
      </c>
      <c r="E65" s="2">
        <f t="shared" si="9"/>
        <v>123000</v>
      </c>
      <c r="F65" s="2">
        <f t="shared" si="9"/>
        <v>164893.82</v>
      </c>
      <c r="G65" s="20">
        <f t="shared" si="0"/>
        <v>134.06001626016263</v>
      </c>
    </row>
    <row r="66" spans="1:7" ht="95.25" customHeight="1" outlineLevel="4" collapsed="1" x14ac:dyDescent="0.2">
      <c r="A66" s="16" t="s">
        <v>65</v>
      </c>
      <c r="B66" s="1" t="s">
        <v>66</v>
      </c>
      <c r="C66" s="2">
        <v>257000</v>
      </c>
      <c r="D66" s="2">
        <v>257000</v>
      </c>
      <c r="E66" s="2">
        <v>123000</v>
      </c>
      <c r="F66" s="2">
        <v>164893.82</v>
      </c>
      <c r="G66" s="20">
        <f t="shared" si="0"/>
        <v>134.06001626016263</v>
      </c>
    </row>
    <row r="67" spans="1:7" ht="153" hidden="1" outlineLevel="5" x14ac:dyDescent="0.2">
      <c r="A67" s="16" t="s">
        <v>67</v>
      </c>
      <c r="B67" s="14" t="s">
        <v>68</v>
      </c>
      <c r="C67" s="2">
        <v>257000</v>
      </c>
      <c r="D67" s="2">
        <v>257000</v>
      </c>
      <c r="E67" s="2">
        <v>51000</v>
      </c>
      <c r="F67" s="2">
        <v>79451.66</v>
      </c>
      <c r="G67" s="20">
        <f t="shared" si="0"/>
        <v>155.78756862745098</v>
      </c>
    </row>
    <row r="68" spans="1:7" ht="153" hidden="1" outlineLevel="7" x14ac:dyDescent="0.2">
      <c r="A68" s="16" t="s">
        <v>67</v>
      </c>
      <c r="B68" s="14" t="s">
        <v>68</v>
      </c>
      <c r="C68" s="2">
        <v>257000</v>
      </c>
      <c r="D68" s="2">
        <v>257000</v>
      </c>
      <c r="E68" s="2">
        <v>51000</v>
      </c>
      <c r="F68" s="2">
        <v>79451.66</v>
      </c>
      <c r="G68" s="20">
        <f t="shared" si="0"/>
        <v>155.78756862745098</v>
      </c>
    </row>
    <row r="69" spans="1:7" ht="18.75" customHeight="1" outlineLevel="2" x14ac:dyDescent="0.2">
      <c r="A69" s="16" t="s">
        <v>69</v>
      </c>
      <c r="B69" s="1" t="s">
        <v>70</v>
      </c>
      <c r="C69" s="2">
        <f>C70</f>
        <v>150000</v>
      </c>
      <c r="D69" s="2">
        <f t="shared" ref="D69:F69" si="10">D70</f>
        <v>150000</v>
      </c>
      <c r="E69" s="2">
        <f t="shared" si="10"/>
        <v>80000</v>
      </c>
      <c r="F69" s="2">
        <f t="shared" si="10"/>
        <v>44705</v>
      </c>
      <c r="G69" s="20">
        <f t="shared" si="0"/>
        <v>55.881250000000001</v>
      </c>
    </row>
    <row r="70" spans="1:7" ht="17.25" customHeight="1" outlineLevel="3" collapsed="1" x14ac:dyDescent="0.2">
      <c r="A70" s="16" t="s">
        <v>71</v>
      </c>
      <c r="B70" s="1" t="s">
        <v>70</v>
      </c>
      <c r="C70" s="2">
        <v>150000</v>
      </c>
      <c r="D70" s="2">
        <v>150000</v>
      </c>
      <c r="E70" s="2">
        <v>80000</v>
      </c>
      <c r="F70" s="2">
        <v>44705</v>
      </c>
      <c r="G70" s="20">
        <f t="shared" si="0"/>
        <v>55.881250000000001</v>
      </c>
    </row>
    <row r="71" spans="1:7" ht="76.5" hidden="1" outlineLevel="4" x14ac:dyDescent="0.2">
      <c r="A71" s="16" t="s">
        <v>72</v>
      </c>
      <c r="B71" s="1" t="s">
        <v>73</v>
      </c>
      <c r="C71" s="2">
        <v>150000</v>
      </c>
      <c r="D71" s="2">
        <v>150000</v>
      </c>
      <c r="E71" s="2">
        <v>80000</v>
      </c>
      <c r="F71" s="2">
        <v>3002</v>
      </c>
      <c r="G71" s="20">
        <f t="shared" si="0"/>
        <v>3.7525000000000004</v>
      </c>
    </row>
    <row r="72" spans="1:7" ht="76.5" hidden="1" outlineLevel="7" x14ac:dyDescent="0.2">
      <c r="A72" s="16" t="s">
        <v>72</v>
      </c>
      <c r="B72" s="1" t="s">
        <v>73</v>
      </c>
      <c r="C72" s="2">
        <v>150000</v>
      </c>
      <c r="D72" s="2">
        <v>150000</v>
      </c>
      <c r="E72" s="2">
        <v>80000</v>
      </c>
      <c r="F72" s="2">
        <v>3002</v>
      </c>
      <c r="G72" s="20">
        <f t="shared" si="0"/>
        <v>3.7525000000000004</v>
      </c>
    </row>
    <row r="73" spans="1:7" ht="38.25" outlineLevel="2" x14ac:dyDescent="0.2">
      <c r="A73" s="16" t="s">
        <v>74</v>
      </c>
      <c r="B73" s="1" t="s">
        <v>75</v>
      </c>
      <c r="C73" s="2">
        <f>C74</f>
        <v>1120000</v>
      </c>
      <c r="D73" s="2">
        <f t="shared" ref="D73:F73" si="11">D74</f>
        <v>1120000</v>
      </c>
      <c r="E73" s="2">
        <f t="shared" si="11"/>
        <v>1060000</v>
      </c>
      <c r="F73" s="2">
        <f t="shared" si="11"/>
        <v>1114808.21</v>
      </c>
      <c r="G73" s="20">
        <f t="shared" si="0"/>
        <v>105.17058584905661</v>
      </c>
    </row>
    <row r="74" spans="1:7" ht="51" outlineLevel="3" collapsed="1" x14ac:dyDescent="0.2">
      <c r="A74" s="16" t="s">
        <v>76</v>
      </c>
      <c r="B74" s="1" t="s">
        <v>77</v>
      </c>
      <c r="C74" s="2">
        <v>1120000</v>
      </c>
      <c r="D74" s="2">
        <v>1120000</v>
      </c>
      <c r="E74" s="2">
        <v>1060000</v>
      </c>
      <c r="F74" s="2">
        <v>1114808.21</v>
      </c>
      <c r="G74" s="20">
        <f t="shared" si="0"/>
        <v>105.17058584905661</v>
      </c>
    </row>
    <row r="75" spans="1:7" ht="102" hidden="1" outlineLevel="4" x14ac:dyDescent="0.2">
      <c r="A75" s="16" t="s">
        <v>78</v>
      </c>
      <c r="B75" s="1" t="s">
        <v>79</v>
      </c>
      <c r="C75" s="2">
        <v>1120000</v>
      </c>
      <c r="D75" s="2">
        <v>1120000</v>
      </c>
      <c r="E75" s="2">
        <v>610000</v>
      </c>
      <c r="F75" s="2">
        <v>614492.01</v>
      </c>
      <c r="G75" s="20">
        <f t="shared" si="0"/>
        <v>100.73639508196722</v>
      </c>
    </row>
    <row r="76" spans="1:7" ht="102" hidden="1" outlineLevel="7" x14ac:dyDescent="0.2">
      <c r="A76" s="16" t="s">
        <v>78</v>
      </c>
      <c r="B76" s="1" t="s">
        <v>79</v>
      </c>
      <c r="C76" s="2">
        <v>1120000</v>
      </c>
      <c r="D76" s="2">
        <v>1120000</v>
      </c>
      <c r="E76" s="2">
        <v>610000</v>
      </c>
      <c r="F76" s="2">
        <v>614492.01</v>
      </c>
      <c r="G76" s="20">
        <f t="shared" si="0"/>
        <v>100.73639508196722</v>
      </c>
    </row>
    <row r="77" spans="1:7" s="10" customFormat="1" ht="25.5" outlineLevel="1" x14ac:dyDescent="0.2">
      <c r="A77" s="11" t="s">
        <v>80</v>
      </c>
      <c r="B77" s="12" t="s">
        <v>81</v>
      </c>
      <c r="C77" s="13">
        <f>C78+C82</f>
        <v>4950000</v>
      </c>
      <c r="D77" s="13">
        <f t="shared" ref="D77:F77" si="12">D78+D82</f>
        <v>4950000</v>
      </c>
      <c r="E77" s="13">
        <f t="shared" si="12"/>
        <v>802500</v>
      </c>
      <c r="F77" s="13">
        <f t="shared" si="12"/>
        <v>656821.26</v>
      </c>
      <c r="G77" s="19">
        <f t="shared" si="0"/>
        <v>81.846885981308418</v>
      </c>
    </row>
    <row r="78" spans="1:7" ht="25.5" outlineLevel="2" x14ac:dyDescent="0.2">
      <c r="A78" s="16" t="s">
        <v>82</v>
      </c>
      <c r="B78" s="1" t="s">
        <v>83</v>
      </c>
      <c r="C78" s="2">
        <f>C79</f>
        <v>2500000</v>
      </c>
      <c r="D78" s="2">
        <f t="shared" ref="D78:F78" si="13">D79</f>
        <v>2500000</v>
      </c>
      <c r="E78" s="2">
        <f t="shared" si="13"/>
        <v>260000</v>
      </c>
      <c r="F78" s="2">
        <f t="shared" si="13"/>
        <v>226530.76</v>
      </c>
      <c r="G78" s="20">
        <f t="shared" si="0"/>
        <v>87.127215384615383</v>
      </c>
    </row>
    <row r="79" spans="1:7" ht="63.75" outlineLevel="3" collapsed="1" x14ac:dyDescent="0.2">
      <c r="A79" s="16" t="s">
        <v>84</v>
      </c>
      <c r="B79" s="1" t="s">
        <v>85</v>
      </c>
      <c r="C79" s="2">
        <v>2500000</v>
      </c>
      <c r="D79" s="2">
        <v>2500000</v>
      </c>
      <c r="E79" s="2">
        <v>260000</v>
      </c>
      <c r="F79" s="2">
        <v>226530.76</v>
      </c>
      <c r="G79" s="20">
        <f t="shared" si="0"/>
        <v>87.127215384615383</v>
      </c>
    </row>
    <row r="80" spans="1:7" ht="114.75" hidden="1" outlineLevel="4" x14ac:dyDescent="0.2">
      <c r="A80" s="16" t="s">
        <v>86</v>
      </c>
      <c r="B80" s="1" t="s">
        <v>87</v>
      </c>
      <c r="C80" s="2">
        <v>2500000</v>
      </c>
      <c r="D80" s="2">
        <v>2500000</v>
      </c>
      <c r="E80" s="2">
        <v>220000</v>
      </c>
      <c r="F80" s="2">
        <v>186041.37</v>
      </c>
      <c r="G80" s="20">
        <f t="shared" si="0"/>
        <v>84.56425909090909</v>
      </c>
    </row>
    <row r="81" spans="1:7" ht="114.75" hidden="1" outlineLevel="7" x14ac:dyDescent="0.2">
      <c r="A81" s="16" t="s">
        <v>86</v>
      </c>
      <c r="B81" s="1" t="s">
        <v>87</v>
      </c>
      <c r="C81" s="2">
        <v>2500000</v>
      </c>
      <c r="D81" s="2">
        <v>2500000</v>
      </c>
      <c r="E81" s="2">
        <v>220000</v>
      </c>
      <c r="F81" s="2">
        <v>186041.37</v>
      </c>
      <c r="G81" s="20">
        <f t="shared" si="0"/>
        <v>84.56425909090909</v>
      </c>
    </row>
    <row r="82" spans="1:7" outlineLevel="2" x14ac:dyDescent="0.2">
      <c r="A82" s="16" t="s">
        <v>88</v>
      </c>
      <c r="B82" s="1" t="s">
        <v>89</v>
      </c>
      <c r="C82" s="2">
        <f>C83+C87</f>
        <v>2450000</v>
      </c>
      <c r="D82" s="2">
        <f t="shared" ref="D82:F82" si="14">D83+D87</f>
        <v>2450000</v>
      </c>
      <c r="E82" s="2">
        <f t="shared" si="14"/>
        <v>542500</v>
      </c>
      <c r="F82" s="2">
        <f t="shared" si="14"/>
        <v>430290.5</v>
      </c>
      <c r="G82" s="20">
        <f t="shared" ref="G82:G145" si="15">F82/E82*100</f>
        <v>79.316221198156683</v>
      </c>
    </row>
    <row r="83" spans="1:7" outlineLevel="3" collapsed="1" x14ac:dyDescent="0.2">
      <c r="A83" s="16" t="s">
        <v>90</v>
      </c>
      <c r="B83" s="1" t="s">
        <v>91</v>
      </c>
      <c r="C83" s="2">
        <v>645000</v>
      </c>
      <c r="D83" s="2">
        <v>645000</v>
      </c>
      <c r="E83" s="2">
        <v>322500</v>
      </c>
      <c r="F83" s="2">
        <v>324498.48</v>
      </c>
      <c r="G83" s="20">
        <f t="shared" si="15"/>
        <v>100.61968372093023</v>
      </c>
    </row>
    <row r="84" spans="1:7" ht="51" hidden="1" outlineLevel="4" x14ac:dyDescent="0.2">
      <c r="A84" s="16" t="s">
        <v>92</v>
      </c>
      <c r="B84" s="1" t="s">
        <v>93</v>
      </c>
      <c r="C84" s="2">
        <v>645000</v>
      </c>
      <c r="D84" s="2">
        <v>645000</v>
      </c>
      <c r="E84" s="2">
        <v>161250</v>
      </c>
      <c r="F84" s="2">
        <v>202892.52</v>
      </c>
      <c r="G84" s="20">
        <f t="shared" si="15"/>
        <v>125.82481860465116</v>
      </c>
    </row>
    <row r="85" spans="1:7" ht="102" hidden="1" outlineLevel="5" x14ac:dyDescent="0.2">
      <c r="A85" s="16" t="s">
        <v>94</v>
      </c>
      <c r="B85" s="1" t="s">
        <v>95</v>
      </c>
      <c r="C85" s="2">
        <v>645000</v>
      </c>
      <c r="D85" s="2">
        <v>645000</v>
      </c>
      <c r="E85" s="2">
        <v>161250</v>
      </c>
      <c r="F85" s="2">
        <v>202892.52</v>
      </c>
      <c r="G85" s="20">
        <f t="shared" si="15"/>
        <v>125.82481860465116</v>
      </c>
    </row>
    <row r="86" spans="1:7" ht="102" hidden="1" outlineLevel="7" x14ac:dyDescent="0.2">
      <c r="A86" s="16" t="s">
        <v>94</v>
      </c>
      <c r="B86" s="1" t="s">
        <v>95</v>
      </c>
      <c r="C86" s="2">
        <v>645000</v>
      </c>
      <c r="D86" s="2">
        <v>645000</v>
      </c>
      <c r="E86" s="2">
        <v>161250</v>
      </c>
      <c r="F86" s="2">
        <v>202892.52</v>
      </c>
      <c r="G86" s="20">
        <f t="shared" si="15"/>
        <v>125.82481860465116</v>
      </c>
    </row>
    <row r="87" spans="1:7" outlineLevel="3" collapsed="1" x14ac:dyDescent="0.2">
      <c r="A87" s="16" t="s">
        <v>96</v>
      </c>
      <c r="B87" s="1" t="s">
        <v>97</v>
      </c>
      <c r="C87" s="2">
        <v>1805000</v>
      </c>
      <c r="D87" s="2">
        <v>1805000</v>
      </c>
      <c r="E87" s="2">
        <v>220000</v>
      </c>
      <c r="F87" s="2">
        <v>105792.02</v>
      </c>
      <c r="G87" s="20">
        <f t="shared" si="15"/>
        <v>48.087281818181822</v>
      </c>
    </row>
    <row r="88" spans="1:7" ht="51" hidden="1" outlineLevel="4" x14ac:dyDescent="0.2">
      <c r="A88" s="16" t="s">
        <v>98</v>
      </c>
      <c r="B88" s="1" t="s">
        <v>99</v>
      </c>
      <c r="C88" s="2">
        <v>1805000</v>
      </c>
      <c r="D88" s="2">
        <v>1805000</v>
      </c>
      <c r="E88" s="2">
        <v>180000</v>
      </c>
      <c r="F88" s="2">
        <v>74464.56</v>
      </c>
      <c r="G88" s="20">
        <f t="shared" si="15"/>
        <v>41.369199999999999</v>
      </c>
    </row>
    <row r="89" spans="1:7" ht="102" hidden="1" outlineLevel="5" x14ac:dyDescent="0.2">
      <c r="A89" s="16" t="s">
        <v>100</v>
      </c>
      <c r="B89" s="1" t="s">
        <v>101</v>
      </c>
      <c r="C89" s="2">
        <v>1805000</v>
      </c>
      <c r="D89" s="2">
        <v>1805000</v>
      </c>
      <c r="E89" s="2">
        <v>180000</v>
      </c>
      <c r="F89" s="2">
        <v>74464.56</v>
      </c>
      <c r="G89" s="20">
        <f t="shared" si="15"/>
        <v>41.369199999999999</v>
      </c>
    </row>
    <row r="90" spans="1:7" ht="102" hidden="1" outlineLevel="7" x14ac:dyDescent="0.2">
      <c r="A90" s="16" t="s">
        <v>100</v>
      </c>
      <c r="B90" s="1" t="s">
        <v>101</v>
      </c>
      <c r="C90" s="2">
        <v>1805000</v>
      </c>
      <c r="D90" s="2">
        <v>1805000</v>
      </c>
      <c r="E90" s="2">
        <v>180000</v>
      </c>
      <c r="F90" s="2">
        <v>74464.56</v>
      </c>
      <c r="G90" s="20">
        <f t="shared" si="15"/>
        <v>41.369199999999999</v>
      </c>
    </row>
    <row r="91" spans="1:7" s="10" customFormat="1" ht="25.5" outlineLevel="1" x14ac:dyDescent="0.2">
      <c r="A91" s="11" t="s">
        <v>102</v>
      </c>
      <c r="B91" s="12" t="s">
        <v>103</v>
      </c>
      <c r="C91" s="13">
        <f>C92</f>
        <v>1100000</v>
      </c>
      <c r="D91" s="13">
        <f t="shared" ref="D91:F91" si="16">D92</f>
        <v>1100000</v>
      </c>
      <c r="E91" s="13">
        <f t="shared" si="16"/>
        <v>550000</v>
      </c>
      <c r="F91" s="13">
        <f t="shared" si="16"/>
        <v>1907454.88</v>
      </c>
      <c r="G91" s="19">
        <f t="shared" si="15"/>
        <v>346.80997818181817</v>
      </c>
    </row>
    <row r="92" spans="1:7" ht="43.5" customHeight="1" outlineLevel="2" x14ac:dyDescent="0.2">
      <c r="A92" s="16" t="s">
        <v>104</v>
      </c>
      <c r="B92" s="1" t="s">
        <v>105</v>
      </c>
      <c r="C92" s="2">
        <f>C93</f>
        <v>1100000</v>
      </c>
      <c r="D92" s="2">
        <f t="shared" ref="D92:F92" si="17">D93</f>
        <v>1100000</v>
      </c>
      <c r="E92" s="2">
        <f t="shared" si="17"/>
        <v>550000</v>
      </c>
      <c r="F92" s="2">
        <f t="shared" si="17"/>
        <v>1907454.88</v>
      </c>
      <c r="G92" s="20">
        <f t="shared" si="15"/>
        <v>346.80997818181817</v>
      </c>
    </row>
    <row r="93" spans="1:7" ht="68.25" customHeight="1" outlineLevel="3" collapsed="1" x14ac:dyDescent="0.2">
      <c r="A93" s="16" t="s">
        <v>106</v>
      </c>
      <c r="B93" s="1" t="s">
        <v>107</v>
      </c>
      <c r="C93" s="2">
        <v>1100000</v>
      </c>
      <c r="D93" s="2">
        <v>1100000</v>
      </c>
      <c r="E93" s="2">
        <v>550000</v>
      </c>
      <c r="F93" s="2">
        <v>1907454.88</v>
      </c>
      <c r="G93" s="20">
        <f t="shared" si="15"/>
        <v>346.80997818181817</v>
      </c>
    </row>
    <row r="94" spans="1:7" ht="102" hidden="1" outlineLevel="4" x14ac:dyDescent="0.2">
      <c r="A94" s="16" t="s">
        <v>108</v>
      </c>
      <c r="B94" s="1" t="s">
        <v>109</v>
      </c>
      <c r="C94" s="2">
        <v>1100000</v>
      </c>
      <c r="D94" s="2">
        <v>1100000</v>
      </c>
      <c r="E94" s="2">
        <v>275000</v>
      </c>
      <c r="F94" s="2">
        <v>840640.82</v>
      </c>
      <c r="G94" s="20">
        <f t="shared" si="15"/>
        <v>305.68757090909088</v>
      </c>
    </row>
    <row r="95" spans="1:7" ht="102" hidden="1" outlineLevel="7" x14ac:dyDescent="0.2">
      <c r="A95" s="16" t="s">
        <v>108</v>
      </c>
      <c r="B95" s="1" t="s">
        <v>109</v>
      </c>
      <c r="C95" s="2">
        <v>1100000</v>
      </c>
      <c r="D95" s="2">
        <v>1100000</v>
      </c>
      <c r="E95" s="2">
        <v>275000</v>
      </c>
      <c r="F95" s="2">
        <v>840640.82</v>
      </c>
      <c r="G95" s="20">
        <f t="shared" si="15"/>
        <v>305.68757090909088</v>
      </c>
    </row>
    <row r="96" spans="1:7" ht="127.5" hidden="1" outlineLevel="4" x14ac:dyDescent="0.2">
      <c r="A96" s="16" t="s">
        <v>110</v>
      </c>
      <c r="B96" s="14" t="s">
        <v>111</v>
      </c>
      <c r="C96" s="2">
        <v>0</v>
      </c>
      <c r="D96" s="2">
        <v>0</v>
      </c>
      <c r="E96" s="2">
        <v>0</v>
      </c>
      <c r="F96" s="2">
        <v>76343.520000000004</v>
      </c>
      <c r="G96" s="20" t="e">
        <f t="shared" si="15"/>
        <v>#DIV/0!</v>
      </c>
    </row>
    <row r="97" spans="1:7" ht="127.5" hidden="1" outlineLevel="7" x14ac:dyDescent="0.2">
      <c r="A97" s="16" t="s">
        <v>110</v>
      </c>
      <c r="B97" s="14" t="s">
        <v>111</v>
      </c>
      <c r="C97" s="2">
        <v>0</v>
      </c>
      <c r="D97" s="2">
        <v>0</v>
      </c>
      <c r="E97" s="2">
        <v>0</v>
      </c>
      <c r="F97" s="2">
        <v>76343.520000000004</v>
      </c>
      <c r="G97" s="20" t="e">
        <f t="shared" si="15"/>
        <v>#DIV/0!</v>
      </c>
    </row>
    <row r="98" spans="1:7" s="10" customFormat="1" ht="76.5" outlineLevel="1" x14ac:dyDescent="0.2">
      <c r="A98" s="11" t="s">
        <v>112</v>
      </c>
      <c r="B98" s="12" t="s">
        <v>113</v>
      </c>
      <c r="C98" s="13">
        <f>C99+C112+C119</f>
        <v>22009800</v>
      </c>
      <c r="D98" s="13">
        <f t="shared" ref="D98:F98" si="18">D99+D112+D119</f>
        <v>22009800</v>
      </c>
      <c r="E98" s="13">
        <f t="shared" si="18"/>
        <v>11461800</v>
      </c>
      <c r="F98" s="13">
        <f t="shared" si="18"/>
        <v>11477867.1</v>
      </c>
      <c r="G98" s="19">
        <f t="shared" si="15"/>
        <v>100.1401795529498</v>
      </c>
    </row>
    <row r="99" spans="1:7" ht="127.5" customHeight="1" outlineLevel="2" x14ac:dyDescent="0.2">
      <c r="A99" s="16" t="s">
        <v>114</v>
      </c>
      <c r="B99" s="14" t="s">
        <v>115</v>
      </c>
      <c r="C99" s="2">
        <f>C100+C103+C106+C109</f>
        <v>17983000</v>
      </c>
      <c r="D99" s="2">
        <v>17983000</v>
      </c>
      <c r="E99" s="2">
        <v>9378100</v>
      </c>
      <c r="F99" s="2">
        <v>9368192.6400000006</v>
      </c>
      <c r="G99" s="20">
        <f t="shared" si="15"/>
        <v>99.894356426141755</v>
      </c>
    </row>
    <row r="100" spans="1:7" ht="102" outlineLevel="3" x14ac:dyDescent="0.2">
      <c r="A100" s="16" t="s">
        <v>116</v>
      </c>
      <c r="B100" s="1" t="s">
        <v>117</v>
      </c>
      <c r="C100" s="2">
        <f>C101</f>
        <v>17025700</v>
      </c>
      <c r="D100" s="2">
        <f t="shared" ref="D100:F100" si="19">D101</f>
        <v>17025700</v>
      </c>
      <c r="E100" s="2">
        <f t="shared" si="19"/>
        <v>8927500</v>
      </c>
      <c r="F100" s="2">
        <f t="shared" si="19"/>
        <v>8927530.9100000001</v>
      </c>
      <c r="G100" s="20">
        <f t="shared" si="15"/>
        <v>100.00034623354803</v>
      </c>
    </row>
    <row r="101" spans="1:7" ht="127.5" outlineLevel="4" collapsed="1" x14ac:dyDescent="0.2">
      <c r="A101" s="16" t="s">
        <v>118</v>
      </c>
      <c r="B101" s="14" t="s">
        <v>119</v>
      </c>
      <c r="C101" s="2">
        <v>17025700</v>
      </c>
      <c r="D101" s="2">
        <v>17025700</v>
      </c>
      <c r="E101" s="2">
        <v>8927500</v>
      </c>
      <c r="F101" s="2">
        <v>8927530.9100000001</v>
      </c>
      <c r="G101" s="20">
        <f t="shared" si="15"/>
        <v>100.00034623354803</v>
      </c>
    </row>
    <row r="102" spans="1:7" ht="127.5" hidden="1" outlineLevel="7" x14ac:dyDescent="0.2">
      <c r="A102" s="16" t="s">
        <v>118</v>
      </c>
      <c r="B102" s="14" t="s">
        <v>119</v>
      </c>
      <c r="C102" s="2">
        <v>17025700</v>
      </c>
      <c r="D102" s="2">
        <v>17025700</v>
      </c>
      <c r="E102" s="2">
        <v>4339200</v>
      </c>
      <c r="F102" s="2">
        <v>4389653.95</v>
      </c>
      <c r="G102" s="20">
        <f t="shared" si="15"/>
        <v>101.16274774151918</v>
      </c>
    </row>
    <row r="103" spans="1:7" ht="127.5" outlineLevel="3" x14ac:dyDescent="0.2">
      <c r="A103" s="16" t="s">
        <v>120</v>
      </c>
      <c r="B103" s="14" t="s">
        <v>121</v>
      </c>
      <c r="C103" s="2">
        <f>C104</f>
        <v>230100</v>
      </c>
      <c r="D103" s="2">
        <f t="shared" ref="D103:F103" si="20">D104</f>
        <v>230100</v>
      </c>
      <c r="E103" s="2">
        <f t="shared" si="20"/>
        <v>87000</v>
      </c>
      <c r="F103" s="2">
        <f t="shared" si="20"/>
        <v>87070.03</v>
      </c>
      <c r="G103" s="20">
        <f t="shared" si="15"/>
        <v>100.08049425287355</v>
      </c>
    </row>
    <row r="104" spans="1:7" ht="114.75" outlineLevel="4" collapsed="1" x14ac:dyDescent="0.2">
      <c r="A104" s="16" t="s">
        <v>122</v>
      </c>
      <c r="B104" s="1" t="s">
        <v>123</v>
      </c>
      <c r="C104" s="2">
        <v>230100</v>
      </c>
      <c r="D104" s="2">
        <v>230100</v>
      </c>
      <c r="E104" s="2">
        <v>87000</v>
      </c>
      <c r="F104" s="2">
        <v>87070.03</v>
      </c>
      <c r="G104" s="20">
        <f t="shared" si="15"/>
        <v>100.08049425287355</v>
      </c>
    </row>
    <row r="105" spans="1:7" ht="114.75" hidden="1" outlineLevel="7" x14ac:dyDescent="0.2">
      <c r="A105" s="16" t="s">
        <v>122</v>
      </c>
      <c r="B105" s="1" t="s">
        <v>123</v>
      </c>
      <c r="C105" s="2">
        <v>230100</v>
      </c>
      <c r="D105" s="2">
        <v>230100</v>
      </c>
      <c r="E105" s="2">
        <v>10000</v>
      </c>
      <c r="F105" s="2">
        <v>49309.42</v>
      </c>
      <c r="G105" s="20">
        <f t="shared" si="15"/>
        <v>493.0942</v>
      </c>
    </row>
    <row r="106" spans="1:7" ht="127.5" customHeight="1" outlineLevel="3" x14ac:dyDescent="0.2">
      <c r="A106" s="16" t="s">
        <v>124</v>
      </c>
      <c r="B106" s="14" t="s">
        <v>125</v>
      </c>
      <c r="C106" s="2">
        <f>C107</f>
        <v>31400</v>
      </c>
      <c r="D106" s="2">
        <f t="shared" ref="D106:F106" si="21">D107</f>
        <v>31400</v>
      </c>
      <c r="E106" s="2">
        <f t="shared" si="21"/>
        <v>15700</v>
      </c>
      <c r="F106" s="2">
        <f t="shared" si="21"/>
        <v>33083.22</v>
      </c>
      <c r="G106" s="20">
        <f t="shared" si="15"/>
        <v>210.72114649681529</v>
      </c>
    </row>
    <row r="107" spans="1:7" ht="102" customHeight="1" outlineLevel="4" collapsed="1" x14ac:dyDescent="0.2">
      <c r="A107" s="16" t="s">
        <v>126</v>
      </c>
      <c r="B107" s="1" t="s">
        <v>127</v>
      </c>
      <c r="C107" s="2">
        <v>31400</v>
      </c>
      <c r="D107" s="2">
        <v>31400</v>
      </c>
      <c r="E107" s="2">
        <v>15700</v>
      </c>
      <c r="F107" s="2">
        <v>33083.22</v>
      </c>
      <c r="G107" s="20">
        <f t="shared" si="15"/>
        <v>210.72114649681529</v>
      </c>
    </row>
    <row r="108" spans="1:7" ht="114.75" hidden="1" outlineLevel="7" x14ac:dyDescent="0.2">
      <c r="A108" s="16" t="s">
        <v>126</v>
      </c>
      <c r="B108" s="1" t="s">
        <v>127</v>
      </c>
      <c r="C108" s="2">
        <v>31400</v>
      </c>
      <c r="D108" s="2">
        <v>31400</v>
      </c>
      <c r="E108" s="2">
        <v>7850</v>
      </c>
      <c r="F108" s="2">
        <v>16541.61</v>
      </c>
      <c r="G108" s="20">
        <f t="shared" si="15"/>
        <v>210.72114649681529</v>
      </c>
    </row>
    <row r="109" spans="1:7" ht="63.75" outlineLevel="3" x14ac:dyDescent="0.2">
      <c r="A109" s="16" t="s">
        <v>128</v>
      </c>
      <c r="B109" s="1" t="s">
        <v>129</v>
      </c>
      <c r="C109" s="2">
        <f>C110</f>
        <v>695800</v>
      </c>
      <c r="D109" s="2">
        <f t="shared" ref="D109:F109" si="22">D110</f>
        <v>695800</v>
      </c>
      <c r="E109" s="2">
        <f t="shared" si="22"/>
        <v>347900</v>
      </c>
      <c r="F109" s="2">
        <f t="shared" si="22"/>
        <v>320508.48</v>
      </c>
      <c r="G109" s="20">
        <f t="shared" si="15"/>
        <v>92.12661109514228</v>
      </c>
    </row>
    <row r="110" spans="1:7" ht="51" outlineLevel="4" collapsed="1" x14ac:dyDescent="0.2">
      <c r="A110" s="16" t="s">
        <v>130</v>
      </c>
      <c r="B110" s="1" t="s">
        <v>131</v>
      </c>
      <c r="C110" s="2">
        <v>695800</v>
      </c>
      <c r="D110" s="2">
        <v>695800</v>
      </c>
      <c r="E110" s="2">
        <v>347900</v>
      </c>
      <c r="F110" s="2">
        <v>320508.48</v>
      </c>
      <c r="G110" s="20">
        <f t="shared" si="15"/>
        <v>92.12661109514228</v>
      </c>
    </row>
    <row r="111" spans="1:7" ht="51" hidden="1" outlineLevel="7" x14ac:dyDescent="0.2">
      <c r="A111" s="16" t="s">
        <v>130</v>
      </c>
      <c r="B111" s="1" t="s">
        <v>131</v>
      </c>
      <c r="C111" s="2">
        <v>695800</v>
      </c>
      <c r="D111" s="2">
        <v>695800</v>
      </c>
      <c r="E111" s="2">
        <v>173950</v>
      </c>
      <c r="F111" s="2">
        <v>160930.35999999999</v>
      </c>
      <c r="G111" s="20">
        <f t="shared" si="15"/>
        <v>92.515297499281388</v>
      </c>
    </row>
    <row r="112" spans="1:7" ht="63.75" outlineLevel="2" x14ac:dyDescent="0.2">
      <c r="A112" s="16" t="s">
        <v>132</v>
      </c>
      <c r="B112" s="1" t="s">
        <v>133</v>
      </c>
      <c r="C112" s="2">
        <f>C113+C116</f>
        <v>3336100</v>
      </c>
      <c r="D112" s="2">
        <f t="shared" ref="D112:F112" si="23">D113+D116</f>
        <v>3336100</v>
      </c>
      <c r="E112" s="2">
        <f t="shared" si="23"/>
        <v>1738350</v>
      </c>
      <c r="F112" s="2">
        <f t="shared" si="23"/>
        <v>1738354.78</v>
      </c>
      <c r="G112" s="20">
        <f t="shared" si="15"/>
        <v>100.00027497339433</v>
      </c>
    </row>
    <row r="113" spans="1:7" ht="63.75" outlineLevel="3" x14ac:dyDescent="0.2">
      <c r="A113" s="16" t="s">
        <v>134</v>
      </c>
      <c r="B113" s="1" t="s">
        <v>135</v>
      </c>
      <c r="C113" s="2">
        <f>C114</f>
        <v>2998700</v>
      </c>
      <c r="D113" s="2">
        <f t="shared" ref="D113:F113" si="24">D114</f>
        <v>2998700</v>
      </c>
      <c r="E113" s="2">
        <f t="shared" si="24"/>
        <v>1738350</v>
      </c>
      <c r="F113" s="2">
        <f t="shared" si="24"/>
        <v>1738354.78</v>
      </c>
      <c r="G113" s="20">
        <f t="shared" si="15"/>
        <v>100.00027497339433</v>
      </c>
    </row>
    <row r="114" spans="1:7" ht="165.75" outlineLevel="4" collapsed="1" x14ac:dyDescent="0.2">
      <c r="A114" s="16" t="s">
        <v>136</v>
      </c>
      <c r="B114" s="14" t="s">
        <v>137</v>
      </c>
      <c r="C114" s="2">
        <v>2998700</v>
      </c>
      <c r="D114" s="2">
        <v>2998700</v>
      </c>
      <c r="E114" s="2">
        <v>1738350</v>
      </c>
      <c r="F114" s="2">
        <v>1738354.78</v>
      </c>
      <c r="G114" s="20">
        <f t="shared" si="15"/>
        <v>100.00027497339433</v>
      </c>
    </row>
    <row r="115" spans="1:7" ht="165.75" hidden="1" outlineLevel="7" x14ac:dyDescent="0.2">
      <c r="A115" s="16" t="s">
        <v>136</v>
      </c>
      <c r="B115" s="14" t="s">
        <v>137</v>
      </c>
      <c r="C115" s="2">
        <v>2998700</v>
      </c>
      <c r="D115" s="2">
        <v>2998700</v>
      </c>
      <c r="E115" s="2">
        <v>749675</v>
      </c>
      <c r="F115" s="2">
        <v>866348.52</v>
      </c>
      <c r="G115" s="20">
        <f t="shared" si="15"/>
        <v>115.56321339247006</v>
      </c>
    </row>
    <row r="116" spans="1:7" ht="62.25" customHeight="1" outlineLevel="3" x14ac:dyDescent="0.2">
      <c r="A116" s="16" t="s">
        <v>138</v>
      </c>
      <c r="B116" s="1" t="s">
        <v>139</v>
      </c>
      <c r="C116" s="2">
        <f>C117</f>
        <v>337400</v>
      </c>
      <c r="D116" s="2">
        <f t="shared" ref="D116:F116" si="25">D117</f>
        <v>337400</v>
      </c>
      <c r="E116" s="2">
        <f t="shared" si="25"/>
        <v>0</v>
      </c>
      <c r="F116" s="2">
        <f t="shared" si="25"/>
        <v>0</v>
      </c>
      <c r="G116" s="20">
        <v>0</v>
      </c>
    </row>
    <row r="117" spans="1:7" ht="140.25" outlineLevel="4" collapsed="1" x14ac:dyDescent="0.2">
      <c r="A117" s="16" t="s">
        <v>140</v>
      </c>
      <c r="B117" s="14" t="s">
        <v>141</v>
      </c>
      <c r="C117" s="2">
        <v>337400</v>
      </c>
      <c r="D117" s="2">
        <v>337400</v>
      </c>
      <c r="E117" s="2">
        <v>0</v>
      </c>
      <c r="F117" s="2">
        <v>0</v>
      </c>
      <c r="G117" s="20">
        <v>0</v>
      </c>
    </row>
    <row r="118" spans="1:7" ht="140.25" hidden="1" outlineLevel="7" x14ac:dyDescent="0.2">
      <c r="A118" s="16" t="s">
        <v>140</v>
      </c>
      <c r="B118" s="14" t="s">
        <v>141</v>
      </c>
      <c r="C118" s="2">
        <v>337400</v>
      </c>
      <c r="D118" s="2">
        <v>337400</v>
      </c>
      <c r="E118" s="2">
        <v>84350</v>
      </c>
      <c r="F118" s="2">
        <v>0</v>
      </c>
      <c r="G118" s="20">
        <f t="shared" si="15"/>
        <v>0</v>
      </c>
    </row>
    <row r="119" spans="1:7" ht="114.75" outlineLevel="2" x14ac:dyDescent="0.2">
      <c r="A119" s="16" t="s">
        <v>142</v>
      </c>
      <c r="B119" s="14" t="s">
        <v>143</v>
      </c>
      <c r="C119" s="2">
        <f>C120</f>
        <v>690700</v>
      </c>
      <c r="D119" s="2">
        <f t="shared" ref="D119:F119" si="26">D120</f>
        <v>690700</v>
      </c>
      <c r="E119" s="2">
        <f t="shared" si="26"/>
        <v>345350</v>
      </c>
      <c r="F119" s="2">
        <f t="shared" si="26"/>
        <v>371319.68</v>
      </c>
      <c r="G119" s="20">
        <f t="shared" si="15"/>
        <v>107.51981468075864</v>
      </c>
    </row>
    <row r="120" spans="1:7" ht="118.5" customHeight="1" outlineLevel="3" x14ac:dyDescent="0.2">
      <c r="A120" s="16" t="s">
        <v>144</v>
      </c>
      <c r="B120" s="14" t="s">
        <v>145</v>
      </c>
      <c r="C120" s="2">
        <f>C121</f>
        <v>690700</v>
      </c>
      <c r="D120" s="2">
        <f t="shared" ref="D120:F120" si="27">D121</f>
        <v>690700</v>
      </c>
      <c r="E120" s="2">
        <f t="shared" si="27"/>
        <v>345350</v>
      </c>
      <c r="F120" s="2">
        <f t="shared" si="27"/>
        <v>371319.68</v>
      </c>
      <c r="G120" s="20">
        <f t="shared" si="15"/>
        <v>107.51981468075864</v>
      </c>
    </row>
    <row r="121" spans="1:7" ht="127.5" outlineLevel="4" collapsed="1" x14ac:dyDescent="0.2">
      <c r="A121" s="16" t="s">
        <v>146</v>
      </c>
      <c r="B121" s="1" t="s">
        <v>147</v>
      </c>
      <c r="C121" s="2">
        <v>690700</v>
      </c>
      <c r="D121" s="2">
        <v>690700</v>
      </c>
      <c r="E121" s="2">
        <v>345350</v>
      </c>
      <c r="F121" s="2">
        <v>371319.68</v>
      </c>
      <c r="G121" s="20">
        <f t="shared" si="15"/>
        <v>107.51981468075864</v>
      </c>
    </row>
    <row r="122" spans="1:7" ht="127.5" hidden="1" outlineLevel="7" x14ac:dyDescent="0.2">
      <c r="A122" s="16" t="s">
        <v>146</v>
      </c>
      <c r="B122" s="1" t="s">
        <v>147</v>
      </c>
      <c r="C122" s="2">
        <v>690700</v>
      </c>
      <c r="D122" s="2">
        <v>690700</v>
      </c>
      <c r="E122" s="2">
        <v>172675</v>
      </c>
      <c r="F122" s="2">
        <v>228185.1</v>
      </c>
      <c r="G122" s="20">
        <f t="shared" si="15"/>
        <v>132.14715506008397</v>
      </c>
    </row>
    <row r="123" spans="1:7" s="10" customFormat="1" ht="25.5" outlineLevel="1" x14ac:dyDescent="0.2">
      <c r="A123" s="11" t="s">
        <v>148</v>
      </c>
      <c r="B123" s="12" t="s">
        <v>149</v>
      </c>
      <c r="C123" s="13">
        <f>C124</f>
        <v>596200</v>
      </c>
      <c r="D123" s="13">
        <f t="shared" ref="D123:F123" si="28">D124</f>
        <v>596200</v>
      </c>
      <c r="E123" s="13">
        <f t="shared" si="28"/>
        <v>387400</v>
      </c>
      <c r="F123" s="13">
        <f t="shared" si="28"/>
        <v>316317.24</v>
      </c>
      <c r="G123" s="19">
        <f t="shared" si="15"/>
        <v>81.651326794011354</v>
      </c>
    </row>
    <row r="124" spans="1:7" ht="25.5" outlineLevel="2" x14ac:dyDescent="0.2">
      <c r="A124" s="16" t="s">
        <v>150</v>
      </c>
      <c r="B124" s="1" t="s">
        <v>151</v>
      </c>
      <c r="C124" s="2">
        <f>C125+C128</f>
        <v>596200</v>
      </c>
      <c r="D124" s="2">
        <f t="shared" ref="D124:F124" si="29">D125+D128</f>
        <v>596200</v>
      </c>
      <c r="E124" s="2">
        <f t="shared" si="29"/>
        <v>387400</v>
      </c>
      <c r="F124" s="2">
        <f t="shared" si="29"/>
        <v>316317.24</v>
      </c>
      <c r="G124" s="20">
        <f t="shared" si="15"/>
        <v>81.651326794011354</v>
      </c>
    </row>
    <row r="125" spans="1:7" ht="38.25" outlineLevel="3" collapsed="1" x14ac:dyDescent="0.2">
      <c r="A125" s="16" t="s">
        <v>152</v>
      </c>
      <c r="B125" s="1" t="s">
        <v>153</v>
      </c>
      <c r="C125" s="2">
        <v>563800</v>
      </c>
      <c r="D125" s="2">
        <v>563800</v>
      </c>
      <c r="E125" s="2">
        <v>371200</v>
      </c>
      <c r="F125" s="2">
        <v>175391.99</v>
      </c>
      <c r="G125" s="20">
        <f t="shared" si="15"/>
        <v>47.24999730603448</v>
      </c>
    </row>
    <row r="126" spans="1:7" ht="102" hidden="1" outlineLevel="4" x14ac:dyDescent="0.2">
      <c r="A126" s="16" t="s">
        <v>154</v>
      </c>
      <c r="B126" s="1" t="s">
        <v>155</v>
      </c>
      <c r="C126" s="2">
        <v>563800</v>
      </c>
      <c r="D126" s="2">
        <v>563800</v>
      </c>
      <c r="E126" s="2">
        <v>275000</v>
      </c>
      <c r="F126" s="2">
        <v>165399.81</v>
      </c>
      <c r="G126" s="20">
        <f t="shared" si="15"/>
        <v>60.145385454545455</v>
      </c>
    </row>
    <row r="127" spans="1:7" ht="102" hidden="1" outlineLevel="7" x14ac:dyDescent="0.2">
      <c r="A127" s="16" t="s">
        <v>154</v>
      </c>
      <c r="B127" s="1" t="s">
        <v>155</v>
      </c>
      <c r="C127" s="2">
        <v>563800</v>
      </c>
      <c r="D127" s="2">
        <v>563800</v>
      </c>
      <c r="E127" s="2">
        <v>275000</v>
      </c>
      <c r="F127" s="2">
        <v>165399.81</v>
      </c>
      <c r="G127" s="20">
        <f t="shared" si="15"/>
        <v>60.145385454545455</v>
      </c>
    </row>
    <row r="128" spans="1:7" ht="63.75" outlineLevel="3" collapsed="1" x14ac:dyDescent="0.2">
      <c r="A128" s="16" t="s">
        <v>156</v>
      </c>
      <c r="B128" s="1" t="s">
        <v>157</v>
      </c>
      <c r="C128" s="2">
        <v>32400</v>
      </c>
      <c r="D128" s="2">
        <v>32400</v>
      </c>
      <c r="E128" s="2">
        <v>16200</v>
      </c>
      <c r="F128" s="2">
        <v>140925.25</v>
      </c>
      <c r="G128" s="20">
        <f t="shared" si="15"/>
        <v>869.90895061728395</v>
      </c>
    </row>
    <row r="129" spans="1:7" ht="114.75" hidden="1" outlineLevel="4" x14ac:dyDescent="0.2">
      <c r="A129" s="16" t="s">
        <v>158</v>
      </c>
      <c r="B129" s="14" t="s">
        <v>159</v>
      </c>
      <c r="C129" s="2">
        <v>32400</v>
      </c>
      <c r="D129" s="2">
        <v>32400</v>
      </c>
      <c r="E129" s="2">
        <v>8100</v>
      </c>
      <c r="F129" s="2">
        <v>107757.1</v>
      </c>
      <c r="G129" s="20">
        <f t="shared" si="15"/>
        <v>1330.3345679012348</v>
      </c>
    </row>
    <row r="130" spans="1:7" ht="114.75" hidden="1" outlineLevel="7" x14ac:dyDescent="0.2">
      <c r="A130" s="16" t="s">
        <v>158</v>
      </c>
      <c r="B130" s="14" t="s">
        <v>159</v>
      </c>
      <c r="C130" s="2">
        <v>32400</v>
      </c>
      <c r="D130" s="2">
        <v>32400</v>
      </c>
      <c r="E130" s="2">
        <v>8100</v>
      </c>
      <c r="F130" s="2">
        <v>107757.1</v>
      </c>
      <c r="G130" s="20">
        <f t="shared" si="15"/>
        <v>1330.3345679012348</v>
      </c>
    </row>
    <row r="131" spans="1:7" s="10" customFormat="1" ht="51" outlineLevel="1" x14ac:dyDescent="0.2">
      <c r="A131" s="11" t="s">
        <v>160</v>
      </c>
      <c r="B131" s="12" t="s">
        <v>161</v>
      </c>
      <c r="C131" s="13">
        <f>C132+C136</f>
        <v>4619600</v>
      </c>
      <c r="D131" s="13">
        <f t="shared" ref="D131:F131" si="30">D132+D136</f>
        <v>4631068.4000000004</v>
      </c>
      <c r="E131" s="13">
        <f t="shared" si="30"/>
        <v>2626500</v>
      </c>
      <c r="F131" s="13">
        <f t="shared" si="30"/>
        <v>2508816.5299999998</v>
      </c>
      <c r="G131" s="19">
        <f t="shared" si="15"/>
        <v>95.519380544450783</v>
      </c>
    </row>
    <row r="132" spans="1:7" ht="25.5" outlineLevel="2" x14ac:dyDescent="0.2">
      <c r="A132" s="16" t="s">
        <v>162</v>
      </c>
      <c r="B132" s="1" t="s">
        <v>163</v>
      </c>
      <c r="C132" s="2">
        <f>C133</f>
        <v>3947200</v>
      </c>
      <c r="D132" s="2">
        <f t="shared" ref="D132:F132" si="31">D133</f>
        <v>3958668.4</v>
      </c>
      <c r="E132" s="2">
        <f t="shared" si="31"/>
        <v>2286100</v>
      </c>
      <c r="F132" s="2">
        <f t="shared" si="31"/>
        <v>2087746.91</v>
      </c>
      <c r="G132" s="20">
        <f t="shared" si="15"/>
        <v>91.323516469095836</v>
      </c>
    </row>
    <row r="133" spans="1:7" ht="25.5" outlineLevel="3" collapsed="1" x14ac:dyDescent="0.2">
      <c r="A133" s="16" t="s">
        <v>164</v>
      </c>
      <c r="B133" s="1" t="s">
        <v>165</v>
      </c>
      <c r="C133" s="2">
        <v>3947200</v>
      </c>
      <c r="D133" s="2">
        <v>3958668.4</v>
      </c>
      <c r="E133" s="2">
        <v>2286100</v>
      </c>
      <c r="F133" s="2">
        <v>2087746.91</v>
      </c>
      <c r="G133" s="20">
        <f t="shared" si="15"/>
        <v>91.323516469095836</v>
      </c>
    </row>
    <row r="134" spans="1:7" ht="38.25" hidden="1" outlineLevel="4" x14ac:dyDescent="0.2">
      <c r="A134" s="16" t="s">
        <v>166</v>
      </c>
      <c r="B134" s="1" t="s">
        <v>167</v>
      </c>
      <c r="C134" s="2">
        <v>3947200</v>
      </c>
      <c r="D134" s="2">
        <v>3947200</v>
      </c>
      <c r="E134" s="2">
        <v>1150500</v>
      </c>
      <c r="F134" s="2">
        <v>976700.09</v>
      </c>
      <c r="G134" s="20">
        <f t="shared" si="15"/>
        <v>84.893532377227288</v>
      </c>
    </row>
    <row r="135" spans="1:7" ht="38.25" hidden="1" outlineLevel="7" x14ac:dyDescent="0.2">
      <c r="A135" s="16" t="s">
        <v>166</v>
      </c>
      <c r="B135" s="1" t="s">
        <v>167</v>
      </c>
      <c r="C135" s="2">
        <v>3947200</v>
      </c>
      <c r="D135" s="2">
        <v>3947200</v>
      </c>
      <c r="E135" s="2">
        <v>1150500</v>
      </c>
      <c r="F135" s="2">
        <v>976700.09</v>
      </c>
      <c r="G135" s="20">
        <f t="shared" si="15"/>
        <v>84.893532377227288</v>
      </c>
    </row>
    <row r="136" spans="1:7" ht="25.5" outlineLevel="2" x14ac:dyDescent="0.2">
      <c r="A136" s="16" t="s">
        <v>168</v>
      </c>
      <c r="B136" s="1" t="s">
        <v>169</v>
      </c>
      <c r="C136" s="2">
        <f>C137+C140</f>
        <v>672400</v>
      </c>
      <c r="D136" s="2">
        <f t="shared" ref="D136:F136" si="32">D137+D140</f>
        <v>672400</v>
      </c>
      <c r="E136" s="2">
        <f t="shared" si="32"/>
        <v>340400</v>
      </c>
      <c r="F136" s="2">
        <f t="shared" si="32"/>
        <v>421069.62</v>
      </c>
      <c r="G136" s="20">
        <f t="shared" si="15"/>
        <v>123.69847826086956</v>
      </c>
    </row>
    <row r="137" spans="1:7" ht="38.25" outlineLevel="3" x14ac:dyDescent="0.2">
      <c r="A137" s="16" t="s">
        <v>170</v>
      </c>
      <c r="B137" s="1" t="s">
        <v>171</v>
      </c>
      <c r="C137" s="2">
        <f>C138</f>
        <v>672400</v>
      </c>
      <c r="D137" s="2">
        <f t="shared" ref="D137:F137" si="33">D138</f>
        <v>672400</v>
      </c>
      <c r="E137" s="2">
        <f t="shared" si="33"/>
        <v>340400</v>
      </c>
      <c r="F137" s="2">
        <f t="shared" si="33"/>
        <v>355590.01</v>
      </c>
      <c r="G137" s="20">
        <f t="shared" si="15"/>
        <v>104.46240011750882</v>
      </c>
    </row>
    <row r="138" spans="1:7" ht="51" outlineLevel="4" collapsed="1" x14ac:dyDescent="0.2">
      <c r="A138" s="16" t="s">
        <v>172</v>
      </c>
      <c r="B138" s="1" t="s">
        <v>173</v>
      </c>
      <c r="C138" s="2">
        <v>672400</v>
      </c>
      <c r="D138" s="2">
        <v>672400</v>
      </c>
      <c r="E138" s="2">
        <v>340400</v>
      </c>
      <c r="F138" s="2">
        <v>355590.01</v>
      </c>
      <c r="G138" s="20">
        <f t="shared" si="15"/>
        <v>104.46240011750882</v>
      </c>
    </row>
    <row r="139" spans="1:7" ht="51" hidden="1" outlineLevel="7" x14ac:dyDescent="0.2">
      <c r="A139" s="16" t="s">
        <v>172</v>
      </c>
      <c r="B139" s="1" t="s">
        <v>173</v>
      </c>
      <c r="C139" s="2">
        <v>672400</v>
      </c>
      <c r="D139" s="2">
        <v>672400</v>
      </c>
      <c r="E139" s="2">
        <v>165300</v>
      </c>
      <c r="F139" s="2">
        <v>138228.09</v>
      </c>
      <c r="G139" s="20">
        <f t="shared" si="15"/>
        <v>83.622558983666067</v>
      </c>
    </row>
    <row r="140" spans="1:7" ht="25.5" outlineLevel="3" x14ac:dyDescent="0.2">
      <c r="A140" s="16" t="s">
        <v>174</v>
      </c>
      <c r="B140" s="1" t="s">
        <v>175</v>
      </c>
      <c r="C140" s="2">
        <f>C141</f>
        <v>0</v>
      </c>
      <c r="D140" s="2">
        <f t="shared" ref="D140:F140" si="34">D141</f>
        <v>0</v>
      </c>
      <c r="E140" s="2">
        <f t="shared" si="34"/>
        <v>0</v>
      </c>
      <c r="F140" s="2">
        <f t="shared" si="34"/>
        <v>65479.61</v>
      </c>
      <c r="G140" s="20">
        <v>0</v>
      </c>
    </row>
    <row r="141" spans="1:7" ht="38.25" outlineLevel="4" collapsed="1" x14ac:dyDescent="0.2">
      <c r="A141" s="16" t="s">
        <v>176</v>
      </c>
      <c r="B141" s="1" t="s">
        <v>177</v>
      </c>
      <c r="C141" s="2">
        <v>0</v>
      </c>
      <c r="D141" s="2">
        <v>0</v>
      </c>
      <c r="E141" s="2">
        <v>0</v>
      </c>
      <c r="F141" s="2">
        <v>65479.61</v>
      </c>
      <c r="G141" s="20">
        <v>0</v>
      </c>
    </row>
    <row r="142" spans="1:7" ht="38.25" hidden="1" outlineLevel="7" x14ac:dyDescent="0.2">
      <c r="A142" s="16" t="s">
        <v>176</v>
      </c>
      <c r="B142" s="1" t="s">
        <v>177</v>
      </c>
      <c r="C142" s="2">
        <v>0</v>
      </c>
      <c r="D142" s="2">
        <v>0</v>
      </c>
      <c r="E142" s="2">
        <v>0</v>
      </c>
      <c r="F142" s="2">
        <v>63488.89</v>
      </c>
      <c r="G142" s="20" t="e">
        <f t="shared" si="15"/>
        <v>#DIV/0!</v>
      </c>
    </row>
    <row r="143" spans="1:7" s="10" customFormat="1" ht="38.25" outlineLevel="1" x14ac:dyDescent="0.2">
      <c r="A143" s="11" t="s">
        <v>178</v>
      </c>
      <c r="B143" s="12" t="s">
        <v>179</v>
      </c>
      <c r="C143" s="13">
        <f>C144+C148+C155</f>
        <v>1301800</v>
      </c>
      <c r="D143" s="13">
        <f t="shared" ref="D143:F143" si="35">D144+D148+D155</f>
        <v>1301800</v>
      </c>
      <c r="E143" s="13">
        <f t="shared" si="35"/>
        <v>303050</v>
      </c>
      <c r="F143" s="13">
        <f t="shared" si="35"/>
        <v>298739.76</v>
      </c>
      <c r="G143" s="19">
        <f t="shared" si="15"/>
        <v>98.577713248638844</v>
      </c>
    </row>
    <row r="144" spans="1:7" ht="114.75" outlineLevel="2" x14ac:dyDescent="0.2">
      <c r="A144" s="16" t="s">
        <v>180</v>
      </c>
      <c r="B144" s="14" t="s">
        <v>181</v>
      </c>
      <c r="C144" s="2">
        <f>C145</f>
        <v>1210000</v>
      </c>
      <c r="D144" s="2">
        <f t="shared" ref="D144:F144" si="36">D145</f>
        <v>1210000</v>
      </c>
      <c r="E144" s="2">
        <f t="shared" si="36"/>
        <v>249500</v>
      </c>
      <c r="F144" s="2">
        <f t="shared" si="36"/>
        <v>249500</v>
      </c>
      <c r="G144" s="20">
        <f t="shared" si="15"/>
        <v>100</v>
      </c>
    </row>
    <row r="145" spans="1:7" ht="140.25" customHeight="1" outlineLevel="3" x14ac:dyDescent="0.2">
      <c r="A145" s="16" t="s">
        <v>182</v>
      </c>
      <c r="B145" s="14" t="s">
        <v>183</v>
      </c>
      <c r="C145" s="2">
        <f>C146</f>
        <v>1210000</v>
      </c>
      <c r="D145" s="2">
        <f t="shared" ref="D145:F145" si="37">D146</f>
        <v>1210000</v>
      </c>
      <c r="E145" s="2">
        <f t="shared" si="37"/>
        <v>249500</v>
      </c>
      <c r="F145" s="2">
        <f t="shared" si="37"/>
        <v>249500</v>
      </c>
      <c r="G145" s="20">
        <f t="shared" si="15"/>
        <v>100</v>
      </c>
    </row>
    <row r="146" spans="1:7" ht="146.25" customHeight="1" outlineLevel="4" collapsed="1" x14ac:dyDescent="0.2">
      <c r="A146" s="16" t="s">
        <v>184</v>
      </c>
      <c r="B146" s="14" t="s">
        <v>185</v>
      </c>
      <c r="C146" s="2">
        <v>1210000</v>
      </c>
      <c r="D146" s="2">
        <v>1210000</v>
      </c>
      <c r="E146" s="2">
        <v>249500</v>
      </c>
      <c r="F146" s="2">
        <v>249500</v>
      </c>
      <c r="G146" s="20">
        <f t="shared" ref="G146:G209" si="38">F146/E146*100</f>
        <v>100</v>
      </c>
    </row>
    <row r="147" spans="1:7" ht="153" hidden="1" outlineLevel="7" x14ac:dyDescent="0.2">
      <c r="A147" s="16" t="s">
        <v>184</v>
      </c>
      <c r="B147" s="14" t="s">
        <v>185</v>
      </c>
      <c r="C147" s="2">
        <v>1210000</v>
      </c>
      <c r="D147" s="2">
        <v>1210000</v>
      </c>
      <c r="E147" s="2">
        <v>249500</v>
      </c>
      <c r="F147" s="2">
        <v>249500</v>
      </c>
      <c r="G147" s="20">
        <f t="shared" si="38"/>
        <v>100</v>
      </c>
    </row>
    <row r="148" spans="1:7" ht="51" outlineLevel="2" x14ac:dyDescent="0.2">
      <c r="A148" s="16" t="s">
        <v>186</v>
      </c>
      <c r="B148" s="1" t="s">
        <v>187</v>
      </c>
      <c r="C148" s="2">
        <f>C149+C152</f>
        <v>28100</v>
      </c>
      <c r="D148" s="2">
        <f t="shared" ref="D148:F148" si="39">D149+D152</f>
        <v>28100</v>
      </c>
      <c r="E148" s="2">
        <f t="shared" si="39"/>
        <v>21700</v>
      </c>
      <c r="F148" s="2">
        <f t="shared" si="39"/>
        <v>49239.76</v>
      </c>
      <c r="G148" s="20">
        <f t="shared" si="38"/>
        <v>226.91133640552997</v>
      </c>
    </row>
    <row r="149" spans="1:7" ht="51" outlineLevel="3" x14ac:dyDescent="0.2">
      <c r="A149" s="16" t="s">
        <v>188</v>
      </c>
      <c r="B149" s="1" t="s">
        <v>189</v>
      </c>
      <c r="C149" s="2">
        <f>C150</f>
        <v>15300</v>
      </c>
      <c r="D149" s="2">
        <f t="shared" ref="D149:F149" si="40">D150</f>
        <v>15300</v>
      </c>
      <c r="E149" s="2">
        <f t="shared" si="40"/>
        <v>15300</v>
      </c>
      <c r="F149" s="2">
        <f t="shared" si="40"/>
        <v>49239.76</v>
      </c>
      <c r="G149" s="20">
        <f t="shared" si="38"/>
        <v>321.82849673202611</v>
      </c>
    </row>
    <row r="150" spans="1:7" ht="76.5" outlineLevel="4" collapsed="1" x14ac:dyDescent="0.2">
      <c r="A150" s="16" t="s">
        <v>190</v>
      </c>
      <c r="B150" s="1" t="s">
        <v>191</v>
      </c>
      <c r="C150" s="2">
        <v>15300</v>
      </c>
      <c r="D150" s="2">
        <v>15300</v>
      </c>
      <c r="E150" s="2">
        <v>15300</v>
      </c>
      <c r="F150" s="2">
        <v>49239.76</v>
      </c>
      <c r="G150" s="20">
        <f t="shared" si="38"/>
        <v>321.82849673202611</v>
      </c>
    </row>
    <row r="151" spans="1:7" ht="76.5" hidden="1" outlineLevel="7" x14ac:dyDescent="0.2">
      <c r="A151" s="16" t="s">
        <v>190</v>
      </c>
      <c r="B151" s="1" t="s">
        <v>191</v>
      </c>
      <c r="C151" s="2">
        <v>15300</v>
      </c>
      <c r="D151" s="2">
        <v>15300</v>
      </c>
      <c r="E151" s="2">
        <v>15300</v>
      </c>
      <c r="F151" s="2">
        <v>36240.370000000003</v>
      </c>
      <c r="G151" s="20">
        <f t="shared" si="38"/>
        <v>236.8651633986928</v>
      </c>
    </row>
    <row r="152" spans="1:7" ht="76.5" outlineLevel="3" x14ac:dyDescent="0.2">
      <c r="A152" s="16" t="s">
        <v>192</v>
      </c>
      <c r="B152" s="1" t="s">
        <v>193</v>
      </c>
      <c r="C152" s="2">
        <f>C153</f>
        <v>12800</v>
      </c>
      <c r="D152" s="2">
        <f t="shared" ref="D152:F152" si="41">D153</f>
        <v>12800</v>
      </c>
      <c r="E152" s="2">
        <f t="shared" si="41"/>
        <v>6400</v>
      </c>
      <c r="F152" s="2">
        <f t="shared" si="41"/>
        <v>0</v>
      </c>
      <c r="G152" s="20">
        <f t="shared" si="38"/>
        <v>0</v>
      </c>
    </row>
    <row r="153" spans="1:7" ht="74.25" customHeight="1" outlineLevel="4" collapsed="1" x14ac:dyDescent="0.2">
      <c r="A153" s="16" t="s">
        <v>194</v>
      </c>
      <c r="B153" s="1" t="s">
        <v>195</v>
      </c>
      <c r="C153" s="2">
        <v>12800</v>
      </c>
      <c r="D153" s="2">
        <v>12800</v>
      </c>
      <c r="E153" s="2">
        <v>6400</v>
      </c>
      <c r="F153" s="2">
        <v>0</v>
      </c>
      <c r="G153" s="20">
        <f t="shared" si="38"/>
        <v>0</v>
      </c>
    </row>
    <row r="154" spans="1:7" ht="89.25" hidden="1" outlineLevel="7" x14ac:dyDescent="0.2">
      <c r="A154" s="16" t="s">
        <v>194</v>
      </c>
      <c r="B154" s="1" t="s">
        <v>195</v>
      </c>
      <c r="C154" s="2">
        <v>12800</v>
      </c>
      <c r="D154" s="2">
        <v>12800</v>
      </c>
      <c r="E154" s="2">
        <v>3200</v>
      </c>
      <c r="F154" s="2">
        <v>0</v>
      </c>
      <c r="G154" s="20">
        <f t="shared" si="38"/>
        <v>0</v>
      </c>
    </row>
    <row r="155" spans="1:7" ht="102" outlineLevel="2" x14ac:dyDescent="0.2">
      <c r="A155" s="16" t="s">
        <v>196</v>
      </c>
      <c r="B155" s="1" t="s">
        <v>197</v>
      </c>
      <c r="C155" s="2">
        <f>C156</f>
        <v>63700</v>
      </c>
      <c r="D155" s="2">
        <f t="shared" ref="D155:F155" si="42">D156</f>
        <v>63700</v>
      </c>
      <c r="E155" s="2">
        <f t="shared" si="42"/>
        <v>31850</v>
      </c>
      <c r="F155" s="2">
        <f t="shared" si="42"/>
        <v>0</v>
      </c>
      <c r="G155" s="20">
        <f t="shared" si="38"/>
        <v>0</v>
      </c>
    </row>
    <row r="156" spans="1:7" ht="102" outlineLevel="3" x14ac:dyDescent="0.2">
      <c r="A156" s="16" t="s">
        <v>198</v>
      </c>
      <c r="B156" s="1" t="s">
        <v>199</v>
      </c>
      <c r="C156" s="2">
        <f>C157</f>
        <v>63700</v>
      </c>
      <c r="D156" s="2">
        <f t="shared" ref="D156:F156" si="43">D157</f>
        <v>63700</v>
      </c>
      <c r="E156" s="2">
        <f t="shared" si="43"/>
        <v>31850</v>
      </c>
      <c r="F156" s="2">
        <f t="shared" si="43"/>
        <v>0</v>
      </c>
      <c r="G156" s="20">
        <f t="shared" si="38"/>
        <v>0</v>
      </c>
    </row>
    <row r="157" spans="1:7" ht="127.5" outlineLevel="4" collapsed="1" x14ac:dyDescent="0.2">
      <c r="A157" s="16" t="s">
        <v>200</v>
      </c>
      <c r="B157" s="14" t="s">
        <v>201</v>
      </c>
      <c r="C157" s="2">
        <v>63700</v>
      </c>
      <c r="D157" s="2">
        <v>63700</v>
      </c>
      <c r="E157" s="2">
        <v>31850</v>
      </c>
      <c r="F157" s="2">
        <v>0</v>
      </c>
      <c r="G157" s="20">
        <f t="shared" si="38"/>
        <v>0</v>
      </c>
    </row>
    <row r="158" spans="1:7" ht="127.5" hidden="1" outlineLevel="7" x14ac:dyDescent="0.2">
      <c r="A158" s="16" t="s">
        <v>200</v>
      </c>
      <c r="B158" s="14" t="s">
        <v>201</v>
      </c>
      <c r="C158" s="2">
        <v>63700</v>
      </c>
      <c r="D158" s="2">
        <v>63700</v>
      </c>
      <c r="E158" s="2">
        <v>15925</v>
      </c>
      <c r="F158" s="2">
        <v>0</v>
      </c>
      <c r="G158" s="20">
        <f t="shared" si="38"/>
        <v>0</v>
      </c>
    </row>
    <row r="159" spans="1:7" s="10" customFormat="1" ht="25.5" outlineLevel="1" x14ac:dyDescent="0.2">
      <c r="A159" s="11" t="s">
        <v>202</v>
      </c>
      <c r="B159" s="12" t="s">
        <v>203</v>
      </c>
      <c r="C159" s="13">
        <f>C160+C223+C229</f>
        <v>583300</v>
      </c>
      <c r="D159" s="13">
        <f t="shared" ref="D159:F159" si="44">D160+D223+D229</f>
        <v>583300</v>
      </c>
      <c r="E159" s="13">
        <f t="shared" si="44"/>
        <v>291400</v>
      </c>
      <c r="F159" s="13">
        <f t="shared" si="44"/>
        <v>996701.99</v>
      </c>
      <c r="G159" s="19">
        <f t="shared" si="38"/>
        <v>342.03911805078928</v>
      </c>
    </row>
    <row r="160" spans="1:7" ht="55.5" customHeight="1" outlineLevel="2" x14ac:dyDescent="0.2">
      <c r="A160" s="16" t="s">
        <v>204</v>
      </c>
      <c r="B160" s="1" t="s">
        <v>205</v>
      </c>
      <c r="C160" s="2">
        <f>C161+C167+C177+C187+C193+C199+C207+C215</f>
        <v>373100</v>
      </c>
      <c r="D160" s="2">
        <f t="shared" ref="D160:F160" si="45">D161+D167+D177+D187+D193+D199+D207+D215</f>
        <v>373100</v>
      </c>
      <c r="E160" s="2">
        <f t="shared" si="45"/>
        <v>186450</v>
      </c>
      <c r="F160" s="2">
        <f t="shared" si="45"/>
        <v>206152.97999999998</v>
      </c>
      <c r="G160" s="20">
        <f t="shared" si="38"/>
        <v>110.56743362831858</v>
      </c>
    </row>
    <row r="161" spans="1:7" ht="92.25" customHeight="1" outlineLevel="3" x14ac:dyDescent="0.2">
      <c r="A161" s="16" t="s">
        <v>206</v>
      </c>
      <c r="B161" s="1" t="s">
        <v>207</v>
      </c>
      <c r="C161" s="2">
        <f>C162</f>
        <v>24300</v>
      </c>
      <c r="D161" s="2">
        <f t="shared" ref="D161:F161" si="46">D162</f>
        <v>24300</v>
      </c>
      <c r="E161" s="2">
        <f t="shared" si="46"/>
        <v>12150</v>
      </c>
      <c r="F161" s="2">
        <f t="shared" si="46"/>
        <v>11621.69</v>
      </c>
      <c r="G161" s="20">
        <f t="shared" si="38"/>
        <v>95.651769547325102</v>
      </c>
    </row>
    <row r="162" spans="1:7" ht="140.25" outlineLevel="4" collapsed="1" x14ac:dyDescent="0.2">
      <c r="A162" s="16" t="s">
        <v>208</v>
      </c>
      <c r="B162" s="14" t="s">
        <v>209</v>
      </c>
      <c r="C162" s="2">
        <v>24300</v>
      </c>
      <c r="D162" s="2">
        <v>24300</v>
      </c>
      <c r="E162" s="2">
        <v>12150</v>
      </c>
      <c r="F162" s="2">
        <v>11621.69</v>
      </c>
      <c r="G162" s="20">
        <f t="shared" si="38"/>
        <v>95.651769547325102</v>
      </c>
    </row>
    <row r="163" spans="1:7" ht="204" hidden="1" outlineLevel="5" x14ac:dyDescent="0.2">
      <c r="A163" s="16" t="s">
        <v>210</v>
      </c>
      <c r="B163" s="14" t="s">
        <v>211</v>
      </c>
      <c r="C163" s="2">
        <v>6400</v>
      </c>
      <c r="D163" s="2">
        <v>6400</v>
      </c>
      <c r="E163" s="2">
        <v>1600</v>
      </c>
      <c r="F163" s="2">
        <v>2900</v>
      </c>
      <c r="G163" s="20">
        <f t="shared" si="38"/>
        <v>181.25</v>
      </c>
    </row>
    <row r="164" spans="1:7" ht="204" hidden="1" outlineLevel="7" x14ac:dyDescent="0.2">
      <c r="A164" s="16" t="s">
        <v>210</v>
      </c>
      <c r="B164" s="14" t="s">
        <v>211</v>
      </c>
      <c r="C164" s="2">
        <v>6400</v>
      </c>
      <c r="D164" s="2">
        <v>6400</v>
      </c>
      <c r="E164" s="2">
        <v>1600</v>
      </c>
      <c r="F164" s="2">
        <v>2900</v>
      </c>
      <c r="G164" s="20">
        <f t="shared" si="38"/>
        <v>181.25</v>
      </c>
    </row>
    <row r="165" spans="1:7" ht="140.25" hidden="1" outlineLevel="5" x14ac:dyDescent="0.2">
      <c r="A165" s="16" t="s">
        <v>212</v>
      </c>
      <c r="B165" s="14" t="s">
        <v>213</v>
      </c>
      <c r="C165" s="2">
        <v>17900</v>
      </c>
      <c r="D165" s="2">
        <v>17900</v>
      </c>
      <c r="E165" s="2">
        <v>4475</v>
      </c>
      <c r="F165" s="2">
        <v>1871</v>
      </c>
      <c r="G165" s="20">
        <f t="shared" si="38"/>
        <v>41.810055865921782</v>
      </c>
    </row>
    <row r="166" spans="1:7" ht="140.25" hidden="1" outlineLevel="7" x14ac:dyDescent="0.2">
      <c r="A166" s="16" t="s">
        <v>212</v>
      </c>
      <c r="B166" s="14" t="s">
        <v>213</v>
      </c>
      <c r="C166" s="2">
        <v>17900</v>
      </c>
      <c r="D166" s="2">
        <v>17900</v>
      </c>
      <c r="E166" s="2">
        <v>4475</v>
      </c>
      <c r="F166" s="2">
        <v>1871</v>
      </c>
      <c r="G166" s="20">
        <f t="shared" si="38"/>
        <v>41.810055865921782</v>
      </c>
    </row>
    <row r="167" spans="1:7" ht="134.25" customHeight="1" outlineLevel="3" x14ac:dyDescent="0.2">
      <c r="A167" s="16" t="s">
        <v>214</v>
      </c>
      <c r="B167" s="1" t="s">
        <v>215</v>
      </c>
      <c r="C167" s="2">
        <f>C168</f>
        <v>135600</v>
      </c>
      <c r="D167" s="2">
        <f t="shared" ref="D167:F167" si="47">D168</f>
        <v>135600</v>
      </c>
      <c r="E167" s="2">
        <f t="shared" si="47"/>
        <v>67800</v>
      </c>
      <c r="F167" s="2">
        <f t="shared" si="47"/>
        <v>60019.78</v>
      </c>
      <c r="G167" s="20">
        <f t="shared" si="38"/>
        <v>88.524749262536872</v>
      </c>
    </row>
    <row r="168" spans="1:7" ht="164.25" customHeight="1" outlineLevel="4" collapsed="1" x14ac:dyDescent="0.2">
      <c r="A168" s="16" t="s">
        <v>216</v>
      </c>
      <c r="B168" s="14" t="s">
        <v>217</v>
      </c>
      <c r="C168" s="2">
        <v>135600</v>
      </c>
      <c r="D168" s="2">
        <v>135600</v>
      </c>
      <c r="E168" s="2">
        <v>67800</v>
      </c>
      <c r="F168" s="2">
        <v>60019.78</v>
      </c>
      <c r="G168" s="20">
        <f t="shared" si="38"/>
        <v>88.524749262536872</v>
      </c>
    </row>
    <row r="169" spans="1:7" ht="242.25" hidden="1" outlineLevel="5" x14ac:dyDescent="0.2">
      <c r="A169" s="16" t="s">
        <v>218</v>
      </c>
      <c r="B169" s="14" t="s">
        <v>219</v>
      </c>
      <c r="C169" s="2">
        <v>10300</v>
      </c>
      <c r="D169" s="2">
        <v>10300</v>
      </c>
      <c r="E169" s="2">
        <v>2575</v>
      </c>
      <c r="F169" s="2">
        <v>0</v>
      </c>
      <c r="G169" s="20">
        <f t="shared" si="38"/>
        <v>0</v>
      </c>
    </row>
    <row r="170" spans="1:7" ht="242.25" hidden="1" outlineLevel="7" x14ac:dyDescent="0.2">
      <c r="A170" s="16" t="s">
        <v>218</v>
      </c>
      <c r="B170" s="14" t="s">
        <v>219</v>
      </c>
      <c r="C170" s="2">
        <v>10300</v>
      </c>
      <c r="D170" s="2">
        <v>10300</v>
      </c>
      <c r="E170" s="2">
        <v>2575</v>
      </c>
      <c r="F170" s="2">
        <v>0</v>
      </c>
      <c r="G170" s="20">
        <f t="shared" si="38"/>
        <v>0</v>
      </c>
    </row>
    <row r="171" spans="1:7" ht="318.75" hidden="1" outlineLevel="5" x14ac:dyDescent="0.2">
      <c r="A171" s="16" t="s">
        <v>220</v>
      </c>
      <c r="B171" s="14" t="s">
        <v>221</v>
      </c>
      <c r="C171" s="2">
        <v>3500</v>
      </c>
      <c r="D171" s="2">
        <v>3500</v>
      </c>
      <c r="E171" s="2">
        <v>875</v>
      </c>
      <c r="F171" s="2">
        <v>2500</v>
      </c>
      <c r="G171" s="20">
        <f t="shared" si="38"/>
        <v>285.71428571428572</v>
      </c>
    </row>
    <row r="172" spans="1:7" ht="318.75" hidden="1" outlineLevel="7" x14ac:dyDescent="0.2">
      <c r="A172" s="16" t="s">
        <v>220</v>
      </c>
      <c r="B172" s="14" t="s">
        <v>221</v>
      </c>
      <c r="C172" s="2">
        <v>3500</v>
      </c>
      <c r="D172" s="2">
        <v>3500</v>
      </c>
      <c r="E172" s="2">
        <v>875</v>
      </c>
      <c r="F172" s="2">
        <v>2500</v>
      </c>
      <c r="G172" s="20">
        <f t="shared" si="38"/>
        <v>285.71428571428572</v>
      </c>
    </row>
    <row r="173" spans="1:7" ht="178.5" hidden="1" outlineLevel="5" x14ac:dyDescent="0.2">
      <c r="A173" s="16" t="s">
        <v>222</v>
      </c>
      <c r="B173" s="14" t="s">
        <v>223</v>
      </c>
      <c r="C173" s="2">
        <v>120600</v>
      </c>
      <c r="D173" s="2">
        <v>120600</v>
      </c>
      <c r="E173" s="2">
        <v>30150</v>
      </c>
      <c r="F173" s="2">
        <v>22660.43</v>
      </c>
      <c r="G173" s="20">
        <f t="shared" si="38"/>
        <v>75.158971807628532</v>
      </c>
    </row>
    <row r="174" spans="1:7" ht="178.5" hidden="1" outlineLevel="7" x14ac:dyDescent="0.2">
      <c r="A174" s="16" t="s">
        <v>222</v>
      </c>
      <c r="B174" s="14" t="s">
        <v>223</v>
      </c>
      <c r="C174" s="2">
        <v>120600</v>
      </c>
      <c r="D174" s="2">
        <v>120600</v>
      </c>
      <c r="E174" s="2">
        <v>30150</v>
      </c>
      <c r="F174" s="2">
        <v>22660.43</v>
      </c>
      <c r="G174" s="20">
        <f t="shared" si="38"/>
        <v>75.158971807628532</v>
      </c>
    </row>
    <row r="175" spans="1:7" ht="178.5" hidden="1" outlineLevel="5" x14ac:dyDescent="0.2">
      <c r="A175" s="16" t="s">
        <v>224</v>
      </c>
      <c r="B175" s="14" t="s">
        <v>225</v>
      </c>
      <c r="C175" s="2">
        <v>1200</v>
      </c>
      <c r="D175" s="2">
        <v>1200</v>
      </c>
      <c r="E175" s="2">
        <v>300</v>
      </c>
      <c r="F175" s="2">
        <v>2750</v>
      </c>
      <c r="G175" s="20">
        <f t="shared" si="38"/>
        <v>916.66666666666663</v>
      </c>
    </row>
    <row r="176" spans="1:7" ht="178.5" hidden="1" outlineLevel="7" x14ac:dyDescent="0.2">
      <c r="A176" s="16" t="s">
        <v>224</v>
      </c>
      <c r="B176" s="14" t="s">
        <v>225</v>
      </c>
      <c r="C176" s="2">
        <v>1200</v>
      </c>
      <c r="D176" s="2">
        <v>1200</v>
      </c>
      <c r="E176" s="2">
        <v>300</v>
      </c>
      <c r="F176" s="2">
        <v>2750</v>
      </c>
      <c r="G176" s="20">
        <f t="shared" si="38"/>
        <v>916.66666666666663</v>
      </c>
    </row>
    <row r="177" spans="1:7" ht="93" customHeight="1" outlineLevel="3" x14ac:dyDescent="0.2">
      <c r="A177" s="16" t="s">
        <v>226</v>
      </c>
      <c r="B177" s="1" t="s">
        <v>227</v>
      </c>
      <c r="C177" s="2">
        <f>C178+C185</f>
        <v>53000</v>
      </c>
      <c r="D177" s="2">
        <f t="shared" ref="D177:F177" si="48">D178+D185</f>
        <v>53000</v>
      </c>
      <c r="E177" s="2">
        <f t="shared" si="48"/>
        <v>26250</v>
      </c>
      <c r="F177" s="2">
        <f t="shared" si="48"/>
        <v>25196</v>
      </c>
      <c r="G177" s="20">
        <f t="shared" si="38"/>
        <v>95.984761904761911</v>
      </c>
    </row>
    <row r="178" spans="1:7" ht="140.25" outlineLevel="4" collapsed="1" x14ac:dyDescent="0.2">
      <c r="A178" s="16" t="s">
        <v>228</v>
      </c>
      <c r="B178" s="14" t="s">
        <v>229</v>
      </c>
      <c r="C178" s="2">
        <v>48400</v>
      </c>
      <c r="D178" s="2">
        <v>48400</v>
      </c>
      <c r="E178" s="2">
        <v>23950</v>
      </c>
      <c r="F178" s="2">
        <v>25196</v>
      </c>
      <c r="G178" s="20">
        <f t="shared" si="38"/>
        <v>105.20250521920669</v>
      </c>
    </row>
    <row r="179" spans="1:7" ht="140.25" hidden="1" outlineLevel="5" x14ac:dyDescent="0.2">
      <c r="A179" s="16" t="s">
        <v>230</v>
      </c>
      <c r="B179" s="14" t="s">
        <v>229</v>
      </c>
      <c r="C179" s="2">
        <v>800</v>
      </c>
      <c r="D179" s="2">
        <v>800</v>
      </c>
      <c r="E179" s="2">
        <v>0</v>
      </c>
      <c r="F179" s="2">
        <v>0</v>
      </c>
      <c r="G179" s="20" t="e">
        <f t="shared" si="38"/>
        <v>#DIV/0!</v>
      </c>
    </row>
    <row r="180" spans="1:7" ht="140.25" hidden="1" outlineLevel="7" x14ac:dyDescent="0.2">
      <c r="A180" s="16" t="s">
        <v>230</v>
      </c>
      <c r="B180" s="14" t="s">
        <v>229</v>
      </c>
      <c r="C180" s="2">
        <v>800</v>
      </c>
      <c r="D180" s="2">
        <v>800</v>
      </c>
      <c r="E180" s="2">
        <v>0</v>
      </c>
      <c r="F180" s="2">
        <v>0</v>
      </c>
      <c r="G180" s="20" t="e">
        <f t="shared" si="38"/>
        <v>#DIV/0!</v>
      </c>
    </row>
    <row r="181" spans="1:7" ht="140.25" hidden="1" outlineLevel="5" x14ac:dyDescent="0.2">
      <c r="A181" s="16" t="s">
        <v>231</v>
      </c>
      <c r="B181" s="14" t="s">
        <v>229</v>
      </c>
      <c r="C181" s="2">
        <v>41700</v>
      </c>
      <c r="D181" s="2">
        <v>41700</v>
      </c>
      <c r="E181" s="2">
        <v>10425</v>
      </c>
      <c r="F181" s="2">
        <v>14500</v>
      </c>
      <c r="G181" s="20">
        <f t="shared" si="38"/>
        <v>139.08872901678657</v>
      </c>
    </row>
    <row r="182" spans="1:7" ht="140.25" hidden="1" outlineLevel="7" x14ac:dyDescent="0.2">
      <c r="A182" s="16" t="s">
        <v>231</v>
      </c>
      <c r="B182" s="14" t="s">
        <v>229</v>
      </c>
      <c r="C182" s="2">
        <v>41700</v>
      </c>
      <c r="D182" s="2">
        <v>41700</v>
      </c>
      <c r="E182" s="2">
        <v>10425</v>
      </c>
      <c r="F182" s="2">
        <v>14500</v>
      </c>
      <c r="G182" s="20">
        <f t="shared" si="38"/>
        <v>139.08872901678657</v>
      </c>
    </row>
    <row r="183" spans="1:7" ht="140.25" hidden="1" outlineLevel="5" x14ac:dyDescent="0.2">
      <c r="A183" s="16" t="s">
        <v>232</v>
      </c>
      <c r="B183" s="14" t="s">
        <v>229</v>
      </c>
      <c r="C183" s="2">
        <v>5900</v>
      </c>
      <c r="D183" s="2">
        <v>5900</v>
      </c>
      <c r="E183" s="2">
        <v>1450</v>
      </c>
      <c r="F183" s="2">
        <v>0</v>
      </c>
      <c r="G183" s="20">
        <f t="shared" si="38"/>
        <v>0</v>
      </c>
    </row>
    <row r="184" spans="1:7" ht="140.25" hidden="1" outlineLevel="7" x14ac:dyDescent="0.2">
      <c r="A184" s="16" t="s">
        <v>232</v>
      </c>
      <c r="B184" s="14" t="s">
        <v>229</v>
      </c>
      <c r="C184" s="2">
        <v>5900</v>
      </c>
      <c r="D184" s="2">
        <v>5900</v>
      </c>
      <c r="E184" s="2">
        <v>1450</v>
      </c>
      <c r="F184" s="2">
        <v>0</v>
      </c>
      <c r="G184" s="20">
        <f t="shared" si="38"/>
        <v>0</v>
      </c>
    </row>
    <row r="185" spans="1:7" ht="127.5" outlineLevel="4" collapsed="1" x14ac:dyDescent="0.2">
      <c r="A185" s="16" t="s">
        <v>233</v>
      </c>
      <c r="B185" s="1" t="s">
        <v>234</v>
      </c>
      <c r="C185" s="2">
        <v>4600</v>
      </c>
      <c r="D185" s="2">
        <v>4600</v>
      </c>
      <c r="E185" s="2">
        <v>2300</v>
      </c>
      <c r="F185" s="2">
        <v>0</v>
      </c>
      <c r="G185" s="20">
        <f t="shared" si="38"/>
        <v>0</v>
      </c>
    </row>
    <row r="186" spans="1:7" ht="127.5" hidden="1" outlineLevel="7" x14ac:dyDescent="0.2">
      <c r="A186" s="16" t="s">
        <v>233</v>
      </c>
      <c r="B186" s="1" t="s">
        <v>234</v>
      </c>
      <c r="C186" s="2">
        <v>4600</v>
      </c>
      <c r="D186" s="2">
        <v>4600</v>
      </c>
      <c r="E186" s="2">
        <v>1150</v>
      </c>
      <c r="F186" s="2">
        <v>0</v>
      </c>
      <c r="G186" s="20">
        <f t="shared" si="38"/>
        <v>0</v>
      </c>
    </row>
    <row r="187" spans="1:7" ht="127.5" outlineLevel="3" x14ac:dyDescent="0.2">
      <c r="A187" s="16" t="s">
        <v>235</v>
      </c>
      <c r="B187" s="1" t="s">
        <v>236</v>
      </c>
      <c r="C187" s="2">
        <f>C188</f>
        <v>8400</v>
      </c>
      <c r="D187" s="2">
        <f t="shared" ref="D187:F187" si="49">D188</f>
        <v>8400</v>
      </c>
      <c r="E187" s="2">
        <f t="shared" si="49"/>
        <v>4200</v>
      </c>
      <c r="F187" s="2">
        <f t="shared" si="49"/>
        <v>1000</v>
      </c>
      <c r="G187" s="20">
        <f t="shared" si="38"/>
        <v>23.809523809523807</v>
      </c>
    </row>
    <row r="188" spans="1:7" ht="165.75" outlineLevel="4" collapsed="1" x14ac:dyDescent="0.2">
      <c r="A188" s="16" t="s">
        <v>237</v>
      </c>
      <c r="B188" s="14" t="s">
        <v>238</v>
      </c>
      <c r="C188" s="2">
        <v>8400</v>
      </c>
      <c r="D188" s="2">
        <v>8400</v>
      </c>
      <c r="E188" s="2">
        <v>4200</v>
      </c>
      <c r="F188" s="2">
        <v>1000</v>
      </c>
      <c r="G188" s="20">
        <f t="shared" si="38"/>
        <v>23.809523809523807</v>
      </c>
    </row>
    <row r="189" spans="1:7" ht="165.75" hidden="1" outlineLevel="5" x14ac:dyDescent="0.2">
      <c r="A189" s="16" t="s">
        <v>239</v>
      </c>
      <c r="B189" s="14" t="s">
        <v>238</v>
      </c>
      <c r="C189" s="2">
        <v>5000</v>
      </c>
      <c r="D189" s="2">
        <v>5000</v>
      </c>
      <c r="E189" s="2">
        <v>1250</v>
      </c>
      <c r="F189" s="2">
        <v>0</v>
      </c>
      <c r="G189" s="20">
        <f t="shared" si="38"/>
        <v>0</v>
      </c>
    </row>
    <row r="190" spans="1:7" ht="165.75" hidden="1" outlineLevel="7" x14ac:dyDescent="0.2">
      <c r="A190" s="16" t="s">
        <v>239</v>
      </c>
      <c r="B190" s="14" t="s">
        <v>238</v>
      </c>
      <c r="C190" s="2">
        <v>5000</v>
      </c>
      <c r="D190" s="2">
        <v>5000</v>
      </c>
      <c r="E190" s="2">
        <v>1250</v>
      </c>
      <c r="F190" s="2">
        <v>0</v>
      </c>
      <c r="G190" s="20">
        <f t="shared" si="38"/>
        <v>0</v>
      </c>
    </row>
    <row r="191" spans="1:7" ht="102" hidden="1" outlineLevel="5" x14ac:dyDescent="0.2">
      <c r="A191" s="16" t="s">
        <v>240</v>
      </c>
      <c r="B191" s="1" t="s">
        <v>241</v>
      </c>
      <c r="C191" s="2">
        <v>3400</v>
      </c>
      <c r="D191" s="2">
        <v>3400</v>
      </c>
      <c r="E191" s="2">
        <v>850</v>
      </c>
      <c r="F191" s="2">
        <v>0</v>
      </c>
      <c r="G191" s="20">
        <f t="shared" si="38"/>
        <v>0</v>
      </c>
    </row>
    <row r="192" spans="1:7" ht="102" hidden="1" outlineLevel="7" x14ac:dyDescent="0.2">
      <c r="A192" s="16" t="s">
        <v>240</v>
      </c>
      <c r="B192" s="1" t="s">
        <v>241</v>
      </c>
      <c r="C192" s="2">
        <v>3400</v>
      </c>
      <c r="D192" s="2">
        <v>3400</v>
      </c>
      <c r="E192" s="2">
        <v>850</v>
      </c>
      <c r="F192" s="2">
        <v>0</v>
      </c>
      <c r="G192" s="20">
        <f t="shared" si="38"/>
        <v>0</v>
      </c>
    </row>
    <row r="193" spans="1:7" ht="165.75" outlineLevel="3" x14ac:dyDescent="0.2">
      <c r="A193" s="16" t="s">
        <v>242</v>
      </c>
      <c r="B193" s="14" t="s">
        <v>243</v>
      </c>
      <c r="C193" s="2">
        <f>C194</f>
        <v>400</v>
      </c>
      <c r="D193" s="2">
        <f t="shared" ref="D193:F193" si="50">D194</f>
        <v>400</v>
      </c>
      <c r="E193" s="2">
        <f t="shared" si="50"/>
        <v>200</v>
      </c>
      <c r="F193" s="2">
        <f t="shared" si="50"/>
        <v>8549.35</v>
      </c>
      <c r="G193" s="20">
        <f t="shared" si="38"/>
        <v>4274.6750000000002</v>
      </c>
    </row>
    <row r="194" spans="1:7" ht="246" customHeight="1" outlineLevel="4" collapsed="1" x14ac:dyDescent="0.2">
      <c r="A194" s="16" t="s">
        <v>244</v>
      </c>
      <c r="B194" s="14" t="s">
        <v>245</v>
      </c>
      <c r="C194" s="2">
        <v>400</v>
      </c>
      <c r="D194" s="2">
        <v>400</v>
      </c>
      <c r="E194" s="2">
        <v>200</v>
      </c>
      <c r="F194" s="2">
        <v>8549.35</v>
      </c>
      <c r="G194" s="20">
        <f t="shared" si="38"/>
        <v>4274.6750000000002</v>
      </c>
    </row>
    <row r="195" spans="1:7" ht="204" hidden="1" outlineLevel="5" x14ac:dyDescent="0.2">
      <c r="A195" s="16" t="s">
        <v>246</v>
      </c>
      <c r="B195" s="14" t="s">
        <v>247</v>
      </c>
      <c r="C195" s="2">
        <v>200</v>
      </c>
      <c r="D195" s="2">
        <v>200</v>
      </c>
      <c r="E195" s="2">
        <v>0</v>
      </c>
      <c r="F195" s="2">
        <v>0</v>
      </c>
      <c r="G195" s="20" t="e">
        <f t="shared" si="38"/>
        <v>#DIV/0!</v>
      </c>
    </row>
    <row r="196" spans="1:7" ht="204" hidden="1" outlineLevel="7" x14ac:dyDescent="0.2">
      <c r="A196" s="16" t="s">
        <v>246</v>
      </c>
      <c r="B196" s="14" t="s">
        <v>247</v>
      </c>
      <c r="C196" s="2">
        <v>200</v>
      </c>
      <c r="D196" s="2">
        <v>200</v>
      </c>
      <c r="E196" s="2">
        <v>0</v>
      </c>
      <c r="F196" s="2">
        <v>0</v>
      </c>
      <c r="G196" s="20" t="e">
        <f t="shared" si="38"/>
        <v>#DIV/0!</v>
      </c>
    </row>
    <row r="197" spans="1:7" ht="242.25" hidden="1" outlineLevel="5" x14ac:dyDescent="0.2">
      <c r="A197" s="16" t="s">
        <v>248</v>
      </c>
      <c r="B197" s="14" t="s">
        <v>249</v>
      </c>
      <c r="C197" s="2">
        <v>200</v>
      </c>
      <c r="D197" s="2">
        <v>200</v>
      </c>
      <c r="E197" s="2">
        <v>0</v>
      </c>
      <c r="F197" s="2">
        <v>0</v>
      </c>
      <c r="G197" s="20" t="e">
        <f t="shared" si="38"/>
        <v>#DIV/0!</v>
      </c>
    </row>
    <row r="198" spans="1:7" ht="242.25" hidden="1" outlineLevel="7" x14ac:dyDescent="0.2">
      <c r="A198" s="16" t="s">
        <v>248</v>
      </c>
      <c r="B198" s="14" t="s">
        <v>249</v>
      </c>
      <c r="C198" s="2">
        <v>200</v>
      </c>
      <c r="D198" s="2">
        <v>200</v>
      </c>
      <c r="E198" s="2">
        <v>0</v>
      </c>
      <c r="F198" s="2">
        <v>0</v>
      </c>
      <c r="G198" s="20" t="e">
        <f t="shared" si="38"/>
        <v>#DIV/0!</v>
      </c>
    </row>
    <row r="199" spans="1:7" ht="102" outlineLevel="3" x14ac:dyDescent="0.2">
      <c r="A199" s="16" t="s">
        <v>250</v>
      </c>
      <c r="B199" s="1" t="s">
        <v>251</v>
      </c>
      <c r="C199" s="2">
        <f>C200</f>
        <v>6100</v>
      </c>
      <c r="D199" s="2">
        <f t="shared" ref="D199:F199" si="51">D200</f>
        <v>6100</v>
      </c>
      <c r="E199" s="2">
        <f t="shared" si="51"/>
        <v>3050</v>
      </c>
      <c r="F199" s="2">
        <f t="shared" si="51"/>
        <v>1695.92</v>
      </c>
      <c r="G199" s="20">
        <f t="shared" si="38"/>
        <v>55.603934426229507</v>
      </c>
    </row>
    <row r="200" spans="1:7" ht="153" outlineLevel="4" collapsed="1" x14ac:dyDescent="0.2">
      <c r="A200" s="16" t="s">
        <v>252</v>
      </c>
      <c r="B200" s="14" t="s">
        <v>253</v>
      </c>
      <c r="C200" s="2">
        <v>6100</v>
      </c>
      <c r="D200" s="2">
        <v>6100</v>
      </c>
      <c r="E200" s="2">
        <v>3050</v>
      </c>
      <c r="F200" s="2">
        <v>1695.92</v>
      </c>
      <c r="G200" s="20">
        <f t="shared" si="38"/>
        <v>55.603934426229507</v>
      </c>
    </row>
    <row r="201" spans="1:7" ht="153" hidden="1" outlineLevel="5" x14ac:dyDescent="0.2">
      <c r="A201" s="16" t="s">
        <v>254</v>
      </c>
      <c r="B201" s="14" t="s">
        <v>253</v>
      </c>
      <c r="C201" s="2">
        <v>2600</v>
      </c>
      <c r="D201" s="2">
        <v>2600</v>
      </c>
      <c r="E201" s="2">
        <v>650</v>
      </c>
      <c r="F201" s="2">
        <v>0</v>
      </c>
      <c r="G201" s="20">
        <f t="shared" si="38"/>
        <v>0</v>
      </c>
    </row>
    <row r="202" spans="1:7" ht="153" hidden="1" outlineLevel="7" x14ac:dyDescent="0.2">
      <c r="A202" s="16" t="s">
        <v>254</v>
      </c>
      <c r="B202" s="14" t="s">
        <v>253</v>
      </c>
      <c r="C202" s="2">
        <v>2600</v>
      </c>
      <c r="D202" s="2">
        <v>2600</v>
      </c>
      <c r="E202" s="2">
        <v>650</v>
      </c>
      <c r="F202" s="2">
        <v>0</v>
      </c>
      <c r="G202" s="20">
        <f t="shared" si="38"/>
        <v>0</v>
      </c>
    </row>
    <row r="203" spans="1:7" ht="153" hidden="1" outlineLevel="5" x14ac:dyDescent="0.2">
      <c r="A203" s="16" t="s">
        <v>255</v>
      </c>
      <c r="B203" s="14" t="s">
        <v>253</v>
      </c>
      <c r="C203" s="2">
        <v>3500</v>
      </c>
      <c r="D203" s="2">
        <v>3500</v>
      </c>
      <c r="E203" s="2">
        <v>875</v>
      </c>
      <c r="F203" s="2">
        <v>456.68</v>
      </c>
      <c r="G203" s="20">
        <f t="shared" si="38"/>
        <v>52.192000000000007</v>
      </c>
    </row>
    <row r="204" spans="1:7" ht="153" hidden="1" outlineLevel="7" x14ac:dyDescent="0.2">
      <c r="A204" s="16" t="s">
        <v>255</v>
      </c>
      <c r="B204" s="14" t="s">
        <v>253</v>
      </c>
      <c r="C204" s="2">
        <v>3500</v>
      </c>
      <c r="D204" s="2">
        <v>3500</v>
      </c>
      <c r="E204" s="2">
        <v>875</v>
      </c>
      <c r="F204" s="2">
        <v>456.68</v>
      </c>
      <c r="G204" s="20">
        <f t="shared" si="38"/>
        <v>52.192000000000007</v>
      </c>
    </row>
    <row r="205" spans="1:7" ht="89.25" hidden="1" outlineLevel="5" x14ac:dyDescent="0.2">
      <c r="A205" s="16" t="s">
        <v>256</v>
      </c>
      <c r="B205" s="1" t="s">
        <v>257</v>
      </c>
      <c r="C205" s="2">
        <v>0</v>
      </c>
      <c r="D205" s="2">
        <v>0</v>
      </c>
      <c r="E205" s="2">
        <v>0</v>
      </c>
      <c r="F205" s="2">
        <v>687.11</v>
      </c>
      <c r="G205" s="20" t="e">
        <f t="shared" si="38"/>
        <v>#DIV/0!</v>
      </c>
    </row>
    <row r="206" spans="1:7" ht="89.25" hidden="1" outlineLevel="7" x14ac:dyDescent="0.2">
      <c r="A206" s="16" t="s">
        <v>256</v>
      </c>
      <c r="B206" s="1" t="s">
        <v>257</v>
      </c>
      <c r="C206" s="2">
        <v>0</v>
      </c>
      <c r="D206" s="2">
        <v>0</v>
      </c>
      <c r="E206" s="2">
        <v>0</v>
      </c>
      <c r="F206" s="2">
        <v>687.11</v>
      </c>
      <c r="G206" s="20" t="e">
        <f t="shared" si="38"/>
        <v>#DIV/0!</v>
      </c>
    </row>
    <row r="207" spans="1:7" ht="93" customHeight="1" outlineLevel="3" x14ac:dyDescent="0.2">
      <c r="A207" s="16" t="s">
        <v>258</v>
      </c>
      <c r="B207" s="1" t="s">
        <v>259</v>
      </c>
      <c r="C207" s="2">
        <f>C208</f>
        <v>13900</v>
      </c>
      <c r="D207" s="2">
        <f t="shared" ref="D207:F207" si="52">D208</f>
        <v>13900</v>
      </c>
      <c r="E207" s="2">
        <f t="shared" si="52"/>
        <v>7100</v>
      </c>
      <c r="F207" s="2">
        <f t="shared" si="52"/>
        <v>20912.87</v>
      </c>
      <c r="G207" s="20">
        <f t="shared" si="38"/>
        <v>294.54746478873238</v>
      </c>
    </row>
    <row r="208" spans="1:7" ht="140.25" outlineLevel="4" collapsed="1" x14ac:dyDescent="0.2">
      <c r="A208" s="16" t="s">
        <v>260</v>
      </c>
      <c r="B208" s="14" t="s">
        <v>261</v>
      </c>
      <c r="C208" s="2">
        <v>13900</v>
      </c>
      <c r="D208" s="2">
        <v>13900</v>
      </c>
      <c r="E208" s="2">
        <v>7100</v>
      </c>
      <c r="F208" s="2">
        <v>20912.87</v>
      </c>
      <c r="G208" s="20">
        <f t="shared" si="38"/>
        <v>294.54746478873238</v>
      </c>
    </row>
    <row r="209" spans="1:7" ht="140.25" hidden="1" outlineLevel="5" x14ac:dyDescent="0.2">
      <c r="A209" s="16" t="s">
        <v>262</v>
      </c>
      <c r="B209" s="14" t="s">
        <v>263</v>
      </c>
      <c r="C209" s="2">
        <v>0</v>
      </c>
      <c r="D209" s="2">
        <v>0</v>
      </c>
      <c r="E209" s="2">
        <v>0</v>
      </c>
      <c r="F209" s="2">
        <v>5000</v>
      </c>
      <c r="G209" s="20" t="e">
        <f t="shared" si="38"/>
        <v>#DIV/0!</v>
      </c>
    </row>
    <row r="210" spans="1:7" ht="140.25" hidden="1" outlineLevel="7" x14ac:dyDescent="0.2">
      <c r="A210" s="16" t="s">
        <v>262</v>
      </c>
      <c r="B210" s="14" t="s">
        <v>263</v>
      </c>
      <c r="C210" s="2">
        <v>0</v>
      </c>
      <c r="D210" s="2">
        <v>0</v>
      </c>
      <c r="E210" s="2">
        <v>0</v>
      </c>
      <c r="F210" s="2">
        <v>5000</v>
      </c>
      <c r="G210" s="20" t="e">
        <f t="shared" ref="G210:G264" si="53">F210/E210*100</f>
        <v>#DIV/0!</v>
      </c>
    </row>
    <row r="211" spans="1:7" ht="140.25" hidden="1" outlineLevel="5" x14ac:dyDescent="0.2">
      <c r="A211" s="16" t="s">
        <v>264</v>
      </c>
      <c r="B211" s="14" t="s">
        <v>263</v>
      </c>
      <c r="C211" s="2">
        <v>13600</v>
      </c>
      <c r="D211" s="2">
        <v>13600</v>
      </c>
      <c r="E211" s="2">
        <v>3400</v>
      </c>
      <c r="F211" s="2">
        <v>6078.77</v>
      </c>
      <c r="G211" s="20">
        <f t="shared" si="53"/>
        <v>178.78735294117649</v>
      </c>
    </row>
    <row r="212" spans="1:7" ht="140.25" hidden="1" outlineLevel="7" x14ac:dyDescent="0.2">
      <c r="A212" s="16" t="s">
        <v>264</v>
      </c>
      <c r="B212" s="14" t="s">
        <v>263</v>
      </c>
      <c r="C212" s="2">
        <v>13600</v>
      </c>
      <c r="D212" s="2">
        <v>13600</v>
      </c>
      <c r="E212" s="2">
        <v>3400</v>
      </c>
      <c r="F212" s="2">
        <v>6078.77</v>
      </c>
      <c r="G212" s="20">
        <f t="shared" si="53"/>
        <v>178.78735294117649</v>
      </c>
    </row>
    <row r="213" spans="1:7" ht="140.25" hidden="1" outlineLevel="5" x14ac:dyDescent="0.2">
      <c r="A213" s="16" t="s">
        <v>265</v>
      </c>
      <c r="B213" s="14" t="s">
        <v>266</v>
      </c>
      <c r="C213" s="2">
        <v>300</v>
      </c>
      <c r="D213" s="2">
        <v>300</v>
      </c>
      <c r="E213" s="2">
        <v>0</v>
      </c>
      <c r="F213" s="2">
        <v>0</v>
      </c>
      <c r="G213" s="20" t="e">
        <f t="shared" si="53"/>
        <v>#DIV/0!</v>
      </c>
    </row>
    <row r="214" spans="1:7" ht="140.25" hidden="1" outlineLevel="7" x14ac:dyDescent="0.2">
      <c r="A214" s="16" t="s">
        <v>265</v>
      </c>
      <c r="B214" s="14" t="s">
        <v>266</v>
      </c>
      <c r="C214" s="2">
        <v>300</v>
      </c>
      <c r="D214" s="2">
        <v>300</v>
      </c>
      <c r="E214" s="2">
        <v>0</v>
      </c>
      <c r="F214" s="2">
        <v>0</v>
      </c>
      <c r="G214" s="20" t="e">
        <f t="shared" si="53"/>
        <v>#DIV/0!</v>
      </c>
    </row>
    <row r="215" spans="1:7" ht="114.75" outlineLevel="3" x14ac:dyDescent="0.2">
      <c r="A215" s="16" t="s">
        <v>267</v>
      </c>
      <c r="B215" s="1" t="s">
        <v>268</v>
      </c>
      <c r="C215" s="2">
        <f>C216</f>
        <v>131400</v>
      </c>
      <c r="D215" s="2">
        <f t="shared" ref="D215:F215" si="54">D216</f>
        <v>131400</v>
      </c>
      <c r="E215" s="2">
        <f t="shared" si="54"/>
        <v>65700</v>
      </c>
      <c r="F215" s="2">
        <f t="shared" si="54"/>
        <v>77157.37</v>
      </c>
      <c r="G215" s="20">
        <f t="shared" si="53"/>
        <v>117.43891933028918</v>
      </c>
    </row>
    <row r="216" spans="1:7" ht="165.75" outlineLevel="4" collapsed="1" x14ac:dyDescent="0.2">
      <c r="A216" s="16" t="s">
        <v>269</v>
      </c>
      <c r="B216" s="14" t="s">
        <v>270</v>
      </c>
      <c r="C216" s="2">
        <v>131400</v>
      </c>
      <c r="D216" s="2">
        <v>131400</v>
      </c>
      <c r="E216" s="2">
        <v>65700</v>
      </c>
      <c r="F216" s="2">
        <v>77157.37</v>
      </c>
      <c r="G216" s="20">
        <f t="shared" si="53"/>
        <v>117.43891933028918</v>
      </c>
    </row>
    <row r="217" spans="1:7" ht="165.75" hidden="1" outlineLevel="5" x14ac:dyDescent="0.2">
      <c r="A217" s="16" t="s">
        <v>271</v>
      </c>
      <c r="B217" s="14" t="s">
        <v>270</v>
      </c>
      <c r="C217" s="2">
        <v>500</v>
      </c>
      <c r="D217" s="2">
        <v>500</v>
      </c>
      <c r="E217" s="2">
        <v>0</v>
      </c>
      <c r="F217" s="2">
        <v>0</v>
      </c>
      <c r="G217" s="20" t="e">
        <f t="shared" si="53"/>
        <v>#DIV/0!</v>
      </c>
    </row>
    <row r="218" spans="1:7" ht="165.75" hidden="1" outlineLevel="7" x14ac:dyDescent="0.2">
      <c r="A218" s="16" t="s">
        <v>271</v>
      </c>
      <c r="B218" s="14" t="s">
        <v>270</v>
      </c>
      <c r="C218" s="2">
        <v>500</v>
      </c>
      <c r="D218" s="2">
        <v>500</v>
      </c>
      <c r="E218" s="2">
        <v>0</v>
      </c>
      <c r="F218" s="2">
        <v>0</v>
      </c>
      <c r="G218" s="20" t="e">
        <f t="shared" si="53"/>
        <v>#DIV/0!</v>
      </c>
    </row>
    <row r="219" spans="1:7" ht="216.75" hidden="1" outlineLevel="5" x14ac:dyDescent="0.2">
      <c r="A219" s="16" t="s">
        <v>272</v>
      </c>
      <c r="B219" s="14" t="s">
        <v>273</v>
      </c>
      <c r="C219" s="2">
        <v>0</v>
      </c>
      <c r="D219" s="2">
        <v>0</v>
      </c>
      <c r="E219" s="2">
        <v>0</v>
      </c>
      <c r="F219" s="2">
        <v>3121.64</v>
      </c>
      <c r="G219" s="20" t="e">
        <f t="shared" si="53"/>
        <v>#DIV/0!</v>
      </c>
    </row>
    <row r="220" spans="1:7" ht="216.75" hidden="1" outlineLevel="7" x14ac:dyDescent="0.2">
      <c r="A220" s="16" t="s">
        <v>272</v>
      </c>
      <c r="B220" s="14" t="s">
        <v>273</v>
      </c>
      <c r="C220" s="2">
        <v>0</v>
      </c>
      <c r="D220" s="2">
        <v>0</v>
      </c>
      <c r="E220" s="2">
        <v>0</v>
      </c>
      <c r="F220" s="2">
        <v>3121.64</v>
      </c>
      <c r="G220" s="20" t="e">
        <f t="shared" si="53"/>
        <v>#DIV/0!</v>
      </c>
    </row>
    <row r="221" spans="1:7" ht="165.75" hidden="1" outlineLevel="5" x14ac:dyDescent="0.2">
      <c r="A221" s="16" t="s">
        <v>274</v>
      </c>
      <c r="B221" s="14" t="s">
        <v>270</v>
      </c>
      <c r="C221" s="2">
        <v>130900</v>
      </c>
      <c r="D221" s="2">
        <v>130900</v>
      </c>
      <c r="E221" s="2">
        <v>32725</v>
      </c>
      <c r="F221" s="2">
        <v>36692.800000000003</v>
      </c>
      <c r="G221" s="20">
        <f t="shared" si="53"/>
        <v>112.12467532467534</v>
      </c>
    </row>
    <row r="222" spans="1:7" ht="165.75" hidden="1" outlineLevel="7" x14ac:dyDescent="0.2">
      <c r="A222" s="16" t="s">
        <v>274</v>
      </c>
      <c r="B222" s="14" t="s">
        <v>270</v>
      </c>
      <c r="C222" s="2">
        <v>130900</v>
      </c>
      <c r="D222" s="2">
        <v>130900</v>
      </c>
      <c r="E222" s="2">
        <v>32725</v>
      </c>
      <c r="F222" s="2">
        <v>36692.800000000003</v>
      </c>
      <c r="G222" s="20">
        <f t="shared" si="53"/>
        <v>112.12467532467534</v>
      </c>
    </row>
    <row r="223" spans="1:7" ht="191.25" customHeight="1" outlineLevel="2" x14ac:dyDescent="0.2">
      <c r="A223" s="16" t="s">
        <v>275</v>
      </c>
      <c r="B223" s="14" t="s">
        <v>276</v>
      </c>
      <c r="C223" s="2">
        <f>C224</f>
        <v>43600</v>
      </c>
      <c r="D223" s="2">
        <f t="shared" ref="D223:F223" si="55">D224</f>
        <v>43600</v>
      </c>
      <c r="E223" s="2">
        <f t="shared" si="55"/>
        <v>21650</v>
      </c>
      <c r="F223" s="2">
        <f t="shared" si="55"/>
        <v>22500</v>
      </c>
      <c r="G223" s="20">
        <f t="shared" si="53"/>
        <v>103.92609699769054</v>
      </c>
    </row>
    <row r="224" spans="1:7" ht="241.5" customHeight="1" outlineLevel="3" collapsed="1" x14ac:dyDescent="0.2">
      <c r="A224" s="16" t="s">
        <v>277</v>
      </c>
      <c r="B224" s="14" t="s">
        <v>278</v>
      </c>
      <c r="C224" s="2">
        <v>43600</v>
      </c>
      <c r="D224" s="2">
        <v>43600</v>
      </c>
      <c r="E224" s="2">
        <v>21650</v>
      </c>
      <c r="F224" s="2">
        <v>22500</v>
      </c>
      <c r="G224" s="20">
        <f t="shared" si="53"/>
        <v>103.92609699769054</v>
      </c>
    </row>
    <row r="225" spans="1:7" ht="255" hidden="1" outlineLevel="4" x14ac:dyDescent="0.2">
      <c r="A225" s="16" t="s">
        <v>279</v>
      </c>
      <c r="B225" s="14" t="s">
        <v>278</v>
      </c>
      <c r="C225" s="2">
        <v>43300</v>
      </c>
      <c r="D225" s="2">
        <v>43300</v>
      </c>
      <c r="E225" s="2">
        <v>10825</v>
      </c>
      <c r="F225" s="2">
        <v>15000</v>
      </c>
      <c r="G225" s="20">
        <f t="shared" si="53"/>
        <v>138.56812933025404</v>
      </c>
    </row>
    <row r="226" spans="1:7" ht="255" hidden="1" outlineLevel="7" x14ac:dyDescent="0.2">
      <c r="A226" s="16" t="s">
        <v>279</v>
      </c>
      <c r="B226" s="14" t="s">
        <v>278</v>
      </c>
      <c r="C226" s="2">
        <v>43300</v>
      </c>
      <c r="D226" s="2">
        <v>43300</v>
      </c>
      <c r="E226" s="2">
        <v>10825</v>
      </c>
      <c r="F226" s="2">
        <v>15000</v>
      </c>
      <c r="G226" s="20">
        <f t="shared" si="53"/>
        <v>138.56812933025404</v>
      </c>
    </row>
    <row r="227" spans="1:7" ht="255" hidden="1" outlineLevel="4" x14ac:dyDescent="0.2">
      <c r="A227" s="16" t="s">
        <v>280</v>
      </c>
      <c r="B227" s="14" t="s">
        <v>278</v>
      </c>
      <c r="C227" s="2">
        <v>300</v>
      </c>
      <c r="D227" s="2">
        <v>300</v>
      </c>
      <c r="E227" s="2">
        <v>0</v>
      </c>
      <c r="F227" s="2">
        <v>0</v>
      </c>
      <c r="G227" s="20" t="e">
        <f t="shared" si="53"/>
        <v>#DIV/0!</v>
      </c>
    </row>
    <row r="228" spans="1:7" ht="255" hidden="1" outlineLevel="7" x14ac:dyDescent="0.2">
      <c r="A228" s="16" t="s">
        <v>280</v>
      </c>
      <c r="B228" s="14" t="s">
        <v>278</v>
      </c>
      <c r="C228" s="2">
        <v>300</v>
      </c>
      <c r="D228" s="2">
        <v>300</v>
      </c>
      <c r="E228" s="2">
        <v>0</v>
      </c>
      <c r="F228" s="2">
        <v>0</v>
      </c>
      <c r="G228" s="20" t="e">
        <f t="shared" si="53"/>
        <v>#DIV/0!</v>
      </c>
    </row>
    <row r="229" spans="1:7" ht="25.5" outlineLevel="2" x14ac:dyDescent="0.2">
      <c r="A229" s="16" t="s">
        <v>281</v>
      </c>
      <c r="B229" s="1" t="s">
        <v>282</v>
      </c>
      <c r="C229" s="2">
        <f>C230</f>
        <v>166600</v>
      </c>
      <c r="D229" s="2">
        <f t="shared" ref="D229:F229" si="56">D230</f>
        <v>166600</v>
      </c>
      <c r="E229" s="2">
        <f t="shared" si="56"/>
        <v>83300</v>
      </c>
      <c r="F229" s="2">
        <f t="shared" si="56"/>
        <v>768049.01</v>
      </c>
      <c r="G229" s="20">
        <f t="shared" si="53"/>
        <v>922.02762304921964</v>
      </c>
    </row>
    <row r="230" spans="1:7" ht="267.75" outlineLevel="3" collapsed="1" x14ac:dyDescent="0.2">
      <c r="A230" s="16" t="s">
        <v>283</v>
      </c>
      <c r="B230" s="14" t="s">
        <v>284</v>
      </c>
      <c r="C230" s="2">
        <v>166600</v>
      </c>
      <c r="D230" s="2">
        <v>166600</v>
      </c>
      <c r="E230" s="2">
        <v>83300</v>
      </c>
      <c r="F230" s="2">
        <v>768049.01</v>
      </c>
      <c r="G230" s="20">
        <f t="shared" si="53"/>
        <v>922.02762304921964</v>
      </c>
    </row>
    <row r="231" spans="1:7" ht="267.75" hidden="1" outlineLevel="7" x14ac:dyDescent="0.2">
      <c r="A231" s="16" t="s">
        <v>283</v>
      </c>
      <c r="B231" s="14" t="s">
        <v>284</v>
      </c>
      <c r="C231" s="2">
        <v>166600</v>
      </c>
      <c r="D231" s="2">
        <v>166600</v>
      </c>
      <c r="E231" s="2">
        <v>41650</v>
      </c>
      <c r="F231" s="2">
        <v>261142.63</v>
      </c>
      <c r="G231" s="20">
        <f t="shared" si="53"/>
        <v>626.99310924369752</v>
      </c>
    </row>
    <row r="232" spans="1:7" s="10" customFormat="1" ht="25.5" outlineLevel="1" x14ac:dyDescent="0.2">
      <c r="A232" s="11" t="s">
        <v>285</v>
      </c>
      <c r="B232" s="12" t="s">
        <v>286</v>
      </c>
      <c r="C232" s="13">
        <f>C233+C236</f>
        <v>449178.6</v>
      </c>
      <c r="D232" s="13">
        <f t="shared" ref="D232:F232" si="57">D233+D236</f>
        <v>449178.6</v>
      </c>
      <c r="E232" s="13">
        <f t="shared" si="57"/>
        <v>449178.6</v>
      </c>
      <c r="F232" s="13">
        <f t="shared" si="57"/>
        <v>479910.36</v>
      </c>
      <c r="G232" s="19">
        <f t="shared" si="53"/>
        <v>106.84176850811681</v>
      </c>
    </row>
    <row r="233" spans="1:7" outlineLevel="2" x14ac:dyDescent="0.2">
      <c r="A233" s="16" t="s">
        <v>287</v>
      </c>
      <c r="B233" s="1" t="s">
        <v>288</v>
      </c>
      <c r="C233" s="2">
        <f>C234</f>
        <v>0</v>
      </c>
      <c r="D233" s="2">
        <f t="shared" ref="D233:F233" si="58">D234</f>
        <v>0</v>
      </c>
      <c r="E233" s="2">
        <f t="shared" si="58"/>
        <v>0</v>
      </c>
      <c r="F233" s="2">
        <f t="shared" si="58"/>
        <v>30731.759999999998</v>
      </c>
      <c r="G233" s="20">
        <v>0</v>
      </c>
    </row>
    <row r="234" spans="1:7" ht="25.5" outlineLevel="3" collapsed="1" x14ac:dyDescent="0.2">
      <c r="A234" s="16" t="s">
        <v>289</v>
      </c>
      <c r="B234" s="1" t="s">
        <v>290</v>
      </c>
      <c r="C234" s="2">
        <v>0</v>
      </c>
      <c r="D234" s="2">
        <v>0</v>
      </c>
      <c r="E234" s="2">
        <v>0</v>
      </c>
      <c r="F234" s="2">
        <v>30731.759999999998</v>
      </c>
      <c r="G234" s="20">
        <v>0</v>
      </c>
    </row>
    <row r="235" spans="1:7" ht="25.5" hidden="1" outlineLevel="7" x14ac:dyDescent="0.2">
      <c r="A235" s="16" t="s">
        <v>289</v>
      </c>
      <c r="B235" s="1" t="s">
        <v>290</v>
      </c>
      <c r="C235" s="2">
        <v>0</v>
      </c>
      <c r="D235" s="2">
        <v>0</v>
      </c>
      <c r="E235" s="2">
        <v>0</v>
      </c>
      <c r="F235" s="2">
        <v>30731.759999999998</v>
      </c>
      <c r="G235" s="20" t="e">
        <f t="shared" si="53"/>
        <v>#DIV/0!</v>
      </c>
    </row>
    <row r="236" spans="1:7" outlineLevel="2" x14ac:dyDescent="0.2">
      <c r="A236" s="16" t="s">
        <v>291</v>
      </c>
      <c r="B236" s="1" t="s">
        <v>292</v>
      </c>
      <c r="C236" s="2">
        <f>C237</f>
        <v>449178.6</v>
      </c>
      <c r="D236" s="2">
        <f t="shared" ref="D236:F236" si="59">D237</f>
        <v>449178.6</v>
      </c>
      <c r="E236" s="2">
        <f t="shared" si="59"/>
        <v>449178.6</v>
      </c>
      <c r="F236" s="2">
        <f t="shared" si="59"/>
        <v>449178.6</v>
      </c>
      <c r="G236" s="20">
        <f t="shared" si="53"/>
        <v>100</v>
      </c>
    </row>
    <row r="237" spans="1:7" ht="38.25" outlineLevel="3" x14ac:dyDescent="0.2">
      <c r="A237" s="16" t="s">
        <v>293</v>
      </c>
      <c r="B237" s="1" t="s">
        <v>294</v>
      </c>
      <c r="C237" s="2">
        <f>C238+C241+C244+C247+C250</f>
        <v>449178.6</v>
      </c>
      <c r="D237" s="2">
        <f t="shared" ref="D237:F237" si="60">D238+D241+D244+D247+D250</f>
        <v>449178.6</v>
      </c>
      <c r="E237" s="2">
        <f t="shared" si="60"/>
        <v>449178.6</v>
      </c>
      <c r="F237" s="2">
        <f t="shared" si="60"/>
        <v>449178.6</v>
      </c>
      <c r="G237" s="20">
        <f t="shared" si="53"/>
        <v>100</v>
      </c>
    </row>
    <row r="238" spans="1:7" ht="63.75" outlineLevel="4" collapsed="1" x14ac:dyDescent="0.2">
      <c r="A238" s="16" t="s">
        <v>295</v>
      </c>
      <c r="B238" s="1" t="s">
        <v>296</v>
      </c>
      <c r="C238" s="2">
        <v>69286.7</v>
      </c>
      <c r="D238" s="2">
        <v>69286.7</v>
      </c>
      <c r="E238" s="2">
        <v>69286.7</v>
      </c>
      <c r="F238" s="2">
        <v>69286.7</v>
      </c>
      <c r="G238" s="20">
        <f t="shared" si="53"/>
        <v>100</v>
      </c>
    </row>
    <row r="239" spans="1:7" ht="63.75" hidden="1" outlineLevel="7" x14ac:dyDescent="0.2">
      <c r="A239" s="16" t="s">
        <v>295</v>
      </c>
      <c r="B239" s="1" t="s">
        <v>296</v>
      </c>
      <c r="C239" s="2">
        <v>69286.7</v>
      </c>
      <c r="D239" s="2">
        <v>69286.7</v>
      </c>
      <c r="E239" s="2">
        <v>69286.7</v>
      </c>
      <c r="F239" s="2">
        <v>0</v>
      </c>
      <c r="G239" s="20">
        <f t="shared" si="53"/>
        <v>0</v>
      </c>
    </row>
    <row r="240" spans="1:7" ht="63.75" hidden="1" outlineLevel="7" x14ac:dyDescent="0.2">
      <c r="A240" s="16" t="s">
        <v>295</v>
      </c>
      <c r="B240" s="1" t="s">
        <v>296</v>
      </c>
      <c r="C240" s="2">
        <v>0</v>
      </c>
      <c r="D240" s="2">
        <v>0</v>
      </c>
      <c r="E240" s="2">
        <v>0</v>
      </c>
      <c r="F240" s="2">
        <v>69286.7</v>
      </c>
      <c r="G240" s="20" t="e">
        <f t="shared" si="53"/>
        <v>#DIV/0!</v>
      </c>
    </row>
    <row r="241" spans="1:7" ht="63.75" outlineLevel="4" collapsed="1" x14ac:dyDescent="0.2">
      <c r="A241" s="16" t="s">
        <v>298</v>
      </c>
      <c r="B241" s="1" t="s">
        <v>299</v>
      </c>
      <c r="C241" s="2">
        <v>59891.9</v>
      </c>
      <c r="D241" s="2">
        <v>59891.9</v>
      </c>
      <c r="E241" s="2">
        <v>59891.9</v>
      </c>
      <c r="F241" s="2">
        <v>59891.9</v>
      </c>
      <c r="G241" s="20">
        <f t="shared" si="53"/>
        <v>100</v>
      </c>
    </row>
    <row r="242" spans="1:7" ht="63.75" hidden="1" outlineLevel="7" x14ac:dyDescent="0.2">
      <c r="A242" s="16" t="s">
        <v>298</v>
      </c>
      <c r="B242" s="1" t="s">
        <v>299</v>
      </c>
      <c r="C242" s="2">
        <v>59891.9</v>
      </c>
      <c r="D242" s="2">
        <v>59891.9</v>
      </c>
      <c r="E242" s="2">
        <v>59891.9</v>
      </c>
      <c r="F242" s="2">
        <v>0</v>
      </c>
      <c r="G242" s="20">
        <f t="shared" si="53"/>
        <v>0</v>
      </c>
    </row>
    <row r="243" spans="1:7" ht="63.75" hidden="1" outlineLevel="7" x14ac:dyDescent="0.2">
      <c r="A243" s="16" t="s">
        <v>298</v>
      </c>
      <c r="B243" s="1" t="s">
        <v>299</v>
      </c>
      <c r="C243" s="2">
        <v>0</v>
      </c>
      <c r="D243" s="2">
        <v>0</v>
      </c>
      <c r="E243" s="2">
        <v>0</v>
      </c>
      <c r="F243" s="2">
        <v>59891.9</v>
      </c>
      <c r="G243" s="20" t="e">
        <f t="shared" si="53"/>
        <v>#DIV/0!</v>
      </c>
    </row>
    <row r="244" spans="1:7" ht="68.25" customHeight="1" outlineLevel="4" collapsed="1" x14ac:dyDescent="0.2">
      <c r="A244" s="16" t="s">
        <v>300</v>
      </c>
      <c r="B244" s="1" t="s">
        <v>301</v>
      </c>
      <c r="C244" s="2">
        <v>135000</v>
      </c>
      <c r="D244" s="2">
        <v>135000</v>
      </c>
      <c r="E244" s="2">
        <v>135000</v>
      </c>
      <c r="F244" s="2">
        <v>135000</v>
      </c>
      <c r="G244" s="20">
        <f t="shared" si="53"/>
        <v>100</v>
      </c>
    </row>
    <row r="245" spans="1:7" ht="76.5" hidden="1" outlineLevel="7" x14ac:dyDescent="0.2">
      <c r="A245" s="16" t="s">
        <v>300</v>
      </c>
      <c r="B245" s="1" t="s">
        <v>301</v>
      </c>
      <c r="C245" s="2">
        <v>135000</v>
      </c>
      <c r="D245" s="2">
        <v>135000</v>
      </c>
      <c r="E245" s="2">
        <v>135000</v>
      </c>
      <c r="F245" s="2">
        <v>6820</v>
      </c>
      <c r="G245" s="20">
        <f t="shared" si="53"/>
        <v>5.0518518518518523</v>
      </c>
    </row>
    <row r="246" spans="1:7" ht="76.5" hidden="1" outlineLevel="7" x14ac:dyDescent="0.2">
      <c r="A246" s="16" t="s">
        <v>300</v>
      </c>
      <c r="B246" s="1" t="s">
        <v>301</v>
      </c>
      <c r="C246" s="2">
        <v>0</v>
      </c>
      <c r="D246" s="2">
        <v>0</v>
      </c>
      <c r="E246" s="2">
        <v>0</v>
      </c>
      <c r="F246" s="2">
        <v>135000</v>
      </c>
      <c r="G246" s="20" t="e">
        <f t="shared" si="53"/>
        <v>#DIV/0!</v>
      </c>
    </row>
    <row r="247" spans="1:7" ht="89.25" outlineLevel="4" collapsed="1" x14ac:dyDescent="0.2">
      <c r="A247" s="16" t="s">
        <v>302</v>
      </c>
      <c r="B247" s="1" t="s">
        <v>303</v>
      </c>
      <c r="C247" s="2">
        <v>150000</v>
      </c>
      <c r="D247" s="2">
        <v>150000</v>
      </c>
      <c r="E247" s="2">
        <v>150000</v>
      </c>
      <c r="F247" s="2">
        <v>150000</v>
      </c>
      <c r="G247" s="20">
        <f t="shared" si="53"/>
        <v>100</v>
      </c>
    </row>
    <row r="248" spans="1:7" ht="89.25" hidden="1" outlineLevel="7" x14ac:dyDescent="0.2">
      <c r="A248" s="16" t="s">
        <v>302</v>
      </c>
      <c r="B248" s="1" t="s">
        <v>303</v>
      </c>
      <c r="C248" s="2">
        <v>150000</v>
      </c>
      <c r="D248" s="2">
        <v>150000</v>
      </c>
      <c r="E248" s="2">
        <v>150000</v>
      </c>
      <c r="F248" s="2">
        <v>0</v>
      </c>
      <c r="G248" s="20">
        <f t="shared" si="53"/>
        <v>0</v>
      </c>
    </row>
    <row r="249" spans="1:7" ht="89.25" hidden="1" outlineLevel="7" x14ac:dyDescent="0.2">
      <c r="A249" s="16" t="s">
        <v>302</v>
      </c>
      <c r="B249" s="1" t="s">
        <v>303</v>
      </c>
      <c r="C249" s="2">
        <v>0</v>
      </c>
      <c r="D249" s="2">
        <v>0</v>
      </c>
      <c r="E249" s="2">
        <v>0</v>
      </c>
      <c r="F249" s="2">
        <v>150000</v>
      </c>
      <c r="G249" s="20" t="e">
        <f t="shared" si="53"/>
        <v>#DIV/0!</v>
      </c>
    </row>
    <row r="250" spans="1:7" ht="76.5" outlineLevel="4" collapsed="1" x14ac:dyDescent="0.2">
      <c r="A250" s="16" t="s">
        <v>304</v>
      </c>
      <c r="B250" s="1" t="s">
        <v>305</v>
      </c>
      <c r="C250" s="2">
        <v>35000</v>
      </c>
      <c r="D250" s="2">
        <v>35000</v>
      </c>
      <c r="E250" s="2">
        <v>35000</v>
      </c>
      <c r="F250" s="2">
        <v>35000</v>
      </c>
      <c r="G250" s="20">
        <f t="shared" si="53"/>
        <v>100</v>
      </c>
    </row>
    <row r="251" spans="1:7" ht="76.5" hidden="1" outlineLevel="7" x14ac:dyDescent="0.2">
      <c r="A251" s="16" t="s">
        <v>304</v>
      </c>
      <c r="B251" s="1" t="s">
        <v>305</v>
      </c>
      <c r="C251" s="2">
        <v>35000</v>
      </c>
      <c r="D251" s="2">
        <v>35000</v>
      </c>
      <c r="E251" s="2">
        <v>35000</v>
      </c>
      <c r="F251" s="2">
        <v>0</v>
      </c>
      <c r="G251" s="20">
        <f t="shared" si="53"/>
        <v>0</v>
      </c>
    </row>
    <row r="252" spans="1:7" ht="76.5" hidden="1" outlineLevel="7" x14ac:dyDescent="0.2">
      <c r="A252" s="16" t="s">
        <v>304</v>
      </c>
      <c r="B252" s="1" t="s">
        <v>305</v>
      </c>
      <c r="C252" s="2">
        <v>0</v>
      </c>
      <c r="D252" s="2">
        <v>0</v>
      </c>
      <c r="E252" s="2">
        <v>0</v>
      </c>
      <c r="F252" s="2">
        <v>35000</v>
      </c>
      <c r="G252" s="20" t="e">
        <f t="shared" si="53"/>
        <v>#DIV/0!</v>
      </c>
    </row>
    <row r="253" spans="1:7" s="10" customFormat="1" ht="25.5" x14ac:dyDescent="0.2">
      <c r="A253" s="11" t="s">
        <v>306</v>
      </c>
      <c r="B253" s="12" t="s">
        <v>307</v>
      </c>
      <c r="C253" s="13">
        <f>C254+C342+C336</f>
        <v>467746835.58000004</v>
      </c>
      <c r="D253" s="13">
        <f>D254+D342+D336</f>
        <v>524206408.68000001</v>
      </c>
      <c r="E253" s="13">
        <f>E254+E342+E336</f>
        <v>269767942.63</v>
      </c>
      <c r="F253" s="13">
        <f>F254+F342+F336</f>
        <v>267955213.61999997</v>
      </c>
      <c r="G253" s="19">
        <f t="shared" si="53"/>
        <v>99.328041355719478</v>
      </c>
    </row>
    <row r="254" spans="1:7" s="10" customFormat="1" ht="63.75" outlineLevel="1" x14ac:dyDescent="0.2">
      <c r="A254" s="11" t="s">
        <v>308</v>
      </c>
      <c r="B254" s="12" t="s">
        <v>309</v>
      </c>
      <c r="C254" s="32">
        <f>C255+C264+C287+C315</f>
        <v>467746835.58000004</v>
      </c>
      <c r="D254" s="13">
        <f>D255+D264+D287+D315</f>
        <v>524206408.68000001</v>
      </c>
      <c r="E254" s="13">
        <f>E255+E264+E287+E315</f>
        <v>269767942.63</v>
      </c>
      <c r="F254" s="13">
        <f>F255+F264+F287+F315</f>
        <v>268117542.63</v>
      </c>
      <c r="G254" s="19">
        <f t="shared" si="53"/>
        <v>99.388214928760604</v>
      </c>
    </row>
    <row r="255" spans="1:7" ht="25.5" outlineLevel="2" x14ac:dyDescent="0.2">
      <c r="A255" s="16" t="s">
        <v>310</v>
      </c>
      <c r="B255" s="1" t="s">
        <v>311</v>
      </c>
      <c r="C255" s="2">
        <f>C256+C259</f>
        <v>213339800</v>
      </c>
      <c r="D255" s="2">
        <f t="shared" ref="D255:F255" si="61">D256+D259</f>
        <v>214956200</v>
      </c>
      <c r="E255" s="2">
        <f t="shared" si="61"/>
        <v>113792900</v>
      </c>
      <c r="F255" s="2">
        <f t="shared" si="61"/>
        <v>112142500</v>
      </c>
      <c r="G255" s="20">
        <f t="shared" si="53"/>
        <v>98.549645891791144</v>
      </c>
    </row>
    <row r="256" spans="1:7" ht="25.5" outlineLevel="3" x14ac:dyDescent="0.2">
      <c r="A256" s="16" t="s">
        <v>312</v>
      </c>
      <c r="B256" s="1" t="s">
        <v>313</v>
      </c>
      <c r="C256" s="2">
        <f>C257</f>
        <v>210756700</v>
      </c>
      <c r="D256" s="2">
        <f t="shared" ref="D256:F256" si="62">D257</f>
        <v>210756700</v>
      </c>
      <c r="E256" s="2">
        <f t="shared" si="62"/>
        <v>109593400</v>
      </c>
      <c r="F256" s="2">
        <f t="shared" si="62"/>
        <v>109593400</v>
      </c>
      <c r="G256" s="20">
        <f t="shared" si="53"/>
        <v>100</v>
      </c>
    </row>
    <row r="257" spans="1:7" ht="63.75" outlineLevel="4" collapsed="1" x14ac:dyDescent="0.2">
      <c r="A257" s="16" t="s">
        <v>314</v>
      </c>
      <c r="B257" s="1" t="s">
        <v>315</v>
      </c>
      <c r="C257" s="2">
        <v>210756700</v>
      </c>
      <c r="D257" s="2">
        <v>210756700</v>
      </c>
      <c r="E257" s="2">
        <v>109593400</v>
      </c>
      <c r="F257" s="2">
        <v>109593400</v>
      </c>
      <c r="G257" s="20">
        <f t="shared" si="53"/>
        <v>100</v>
      </c>
    </row>
    <row r="258" spans="1:7" ht="63.75" hidden="1" outlineLevel="7" x14ac:dyDescent="0.2">
      <c r="A258" s="16" t="s">
        <v>314</v>
      </c>
      <c r="B258" s="1" t="s">
        <v>315</v>
      </c>
      <c r="C258" s="2">
        <v>210756700</v>
      </c>
      <c r="D258" s="2">
        <v>210756700</v>
      </c>
      <c r="E258" s="2">
        <v>50581500</v>
      </c>
      <c r="F258" s="2">
        <v>50581500</v>
      </c>
      <c r="G258" s="20">
        <f t="shared" si="53"/>
        <v>100</v>
      </c>
    </row>
    <row r="259" spans="1:7" outlineLevel="3" x14ac:dyDescent="0.2">
      <c r="A259" s="16" t="s">
        <v>316</v>
      </c>
      <c r="B259" s="1" t="s">
        <v>317</v>
      </c>
      <c r="C259" s="2">
        <f>C260</f>
        <v>2583100</v>
      </c>
      <c r="D259" s="2">
        <f t="shared" ref="D259:F259" si="63">D260</f>
        <v>4199500</v>
      </c>
      <c r="E259" s="2">
        <f t="shared" si="63"/>
        <v>4199500</v>
      </c>
      <c r="F259" s="2">
        <f t="shared" si="63"/>
        <v>2549100</v>
      </c>
      <c r="G259" s="20">
        <f t="shared" si="53"/>
        <v>60.700083343255152</v>
      </c>
    </row>
    <row r="260" spans="1:7" ht="25.5" outlineLevel="4" x14ac:dyDescent="0.2">
      <c r="A260" s="16" t="s">
        <v>318</v>
      </c>
      <c r="B260" s="1" t="s">
        <v>319</v>
      </c>
      <c r="C260" s="2">
        <f>C261+C262</f>
        <v>2583100</v>
      </c>
      <c r="D260" s="2">
        <f>D261+D262+D263</f>
        <v>4199500</v>
      </c>
      <c r="E260" s="2">
        <f>E261+E262+E263</f>
        <v>4199500</v>
      </c>
      <c r="F260" s="2">
        <f>F261+F262+F263</f>
        <v>2549100</v>
      </c>
      <c r="G260" s="20">
        <f t="shared" si="53"/>
        <v>60.700083343255152</v>
      </c>
    </row>
    <row r="261" spans="1:7" ht="38.25" outlineLevel="4" x14ac:dyDescent="0.2">
      <c r="A261" s="21"/>
      <c r="B261" s="1" t="s">
        <v>436</v>
      </c>
      <c r="C261" s="2">
        <v>539200</v>
      </c>
      <c r="D261" s="2">
        <v>539200</v>
      </c>
      <c r="E261" s="2">
        <v>539200</v>
      </c>
      <c r="F261" s="2">
        <v>539200</v>
      </c>
      <c r="G261" s="20">
        <f t="shared" si="53"/>
        <v>100</v>
      </c>
    </row>
    <row r="262" spans="1:7" ht="50.25" customHeight="1" outlineLevel="7" x14ac:dyDescent="0.2">
      <c r="A262" s="16"/>
      <c r="B262" s="1" t="s">
        <v>437</v>
      </c>
      <c r="C262" s="2">
        <v>2043900</v>
      </c>
      <c r="D262" s="2">
        <v>2043900</v>
      </c>
      <c r="E262" s="2">
        <v>2043900</v>
      </c>
      <c r="F262" s="2">
        <v>393500</v>
      </c>
      <c r="G262" s="20">
        <f t="shared" si="53"/>
        <v>19.252409609080679</v>
      </c>
    </row>
    <row r="263" spans="1:7" ht="66" customHeight="1" outlineLevel="7" x14ac:dyDescent="0.2">
      <c r="A263" s="21"/>
      <c r="B263" s="1" t="s">
        <v>438</v>
      </c>
      <c r="C263" s="2">
        <v>0</v>
      </c>
      <c r="D263" s="2">
        <v>1616400</v>
      </c>
      <c r="E263" s="2">
        <v>1616400</v>
      </c>
      <c r="F263" s="2">
        <v>1616400</v>
      </c>
      <c r="G263" s="20">
        <f t="shared" si="53"/>
        <v>100</v>
      </c>
    </row>
    <row r="264" spans="1:7" ht="38.25" outlineLevel="2" x14ac:dyDescent="0.2">
      <c r="A264" s="16" t="s">
        <v>320</v>
      </c>
      <c r="B264" s="1" t="s">
        <v>321</v>
      </c>
      <c r="C264" s="2">
        <f>C265+C268+C270+C274+C272</f>
        <v>43572914.07</v>
      </c>
      <c r="D264" s="2">
        <f t="shared" ref="D264:F264" si="64">D265+D268+D270+D274+D272</f>
        <v>76069511.030000001</v>
      </c>
      <c r="E264" s="2">
        <f t="shared" si="64"/>
        <v>13808289.510000002</v>
      </c>
      <c r="F264" s="2">
        <f t="shared" si="64"/>
        <v>13808289.510000002</v>
      </c>
      <c r="G264" s="20">
        <f t="shared" si="53"/>
        <v>100</v>
      </c>
    </row>
    <row r="265" spans="1:7" ht="51" outlineLevel="3" x14ac:dyDescent="0.2">
      <c r="A265" s="16" t="s">
        <v>322</v>
      </c>
      <c r="B265" s="1" t="s">
        <v>323</v>
      </c>
      <c r="C265" s="2">
        <f>C266</f>
        <v>0</v>
      </c>
      <c r="D265" s="2">
        <f t="shared" ref="D265:F265" si="65">D266</f>
        <v>3406103.01</v>
      </c>
      <c r="E265" s="2">
        <f t="shared" si="65"/>
        <v>0</v>
      </c>
      <c r="F265" s="2">
        <f t="shared" si="65"/>
        <v>0</v>
      </c>
      <c r="G265" s="20">
        <v>0</v>
      </c>
    </row>
    <row r="266" spans="1:7" ht="53.25" customHeight="1" outlineLevel="4" x14ac:dyDescent="0.2">
      <c r="A266" s="16" t="s">
        <v>326</v>
      </c>
      <c r="B266" s="1" t="s">
        <v>327</v>
      </c>
      <c r="C266" s="2">
        <f>C267</f>
        <v>0</v>
      </c>
      <c r="D266" s="2">
        <f t="shared" ref="D266:F266" si="66">D267</f>
        <v>3406103.01</v>
      </c>
      <c r="E266" s="2">
        <f t="shared" si="66"/>
        <v>0</v>
      </c>
      <c r="F266" s="2">
        <f t="shared" si="66"/>
        <v>0</v>
      </c>
      <c r="G266" s="20">
        <v>0</v>
      </c>
    </row>
    <row r="267" spans="1:7" ht="38.25" outlineLevel="7" x14ac:dyDescent="0.2">
      <c r="A267" s="16"/>
      <c r="B267" s="1" t="s">
        <v>446</v>
      </c>
      <c r="C267" s="2">
        <v>0</v>
      </c>
      <c r="D267" s="2">
        <v>3406103.01</v>
      </c>
      <c r="E267" s="2">
        <v>0</v>
      </c>
      <c r="F267" s="2">
        <v>0</v>
      </c>
      <c r="G267" s="20">
        <v>0</v>
      </c>
    </row>
    <row r="268" spans="1:7" ht="38.25" outlineLevel="3" x14ac:dyDescent="0.2">
      <c r="A268" s="16" t="s">
        <v>328</v>
      </c>
      <c r="B268" s="1" t="s">
        <v>329</v>
      </c>
      <c r="C268" s="2">
        <f>C269</f>
        <v>0</v>
      </c>
      <c r="D268" s="2">
        <f t="shared" ref="D268:F268" si="67">D269</f>
        <v>470152</v>
      </c>
      <c r="E268" s="2">
        <f t="shared" si="67"/>
        <v>0</v>
      </c>
      <c r="F268" s="2">
        <f t="shared" si="67"/>
        <v>0</v>
      </c>
      <c r="G268" s="20">
        <v>0</v>
      </c>
    </row>
    <row r="269" spans="1:7" ht="54" customHeight="1" outlineLevel="4" x14ac:dyDescent="0.2">
      <c r="A269" s="16" t="s">
        <v>330</v>
      </c>
      <c r="B269" s="1" t="s">
        <v>331</v>
      </c>
      <c r="C269" s="2">
        <v>0</v>
      </c>
      <c r="D269" s="2">
        <v>470152</v>
      </c>
      <c r="E269" s="2">
        <v>0</v>
      </c>
      <c r="F269" s="2">
        <v>0</v>
      </c>
      <c r="G269" s="20">
        <v>0</v>
      </c>
    </row>
    <row r="270" spans="1:7" ht="38.25" outlineLevel="3" x14ac:dyDescent="0.2">
      <c r="A270" s="16" t="s">
        <v>332</v>
      </c>
      <c r="B270" s="1" t="s">
        <v>333</v>
      </c>
      <c r="C270" s="22">
        <f>C271</f>
        <v>3470186.57</v>
      </c>
      <c r="D270" s="22">
        <f>D271</f>
        <v>3470186.57</v>
      </c>
      <c r="E270" s="2">
        <f>E271+E272</f>
        <v>0</v>
      </c>
      <c r="F270" s="2">
        <f>F271+F272</f>
        <v>0</v>
      </c>
      <c r="G270" s="20">
        <v>0</v>
      </c>
    </row>
    <row r="271" spans="1:7" ht="54" customHeight="1" outlineLevel="4" x14ac:dyDescent="0.2">
      <c r="A271" s="16" t="s">
        <v>334</v>
      </c>
      <c r="B271" s="1" t="s">
        <v>335</v>
      </c>
      <c r="C271" s="2">
        <v>3470186.57</v>
      </c>
      <c r="D271" s="2">
        <v>3470186.57</v>
      </c>
      <c r="E271" s="2">
        <v>0</v>
      </c>
      <c r="F271" s="2">
        <v>0</v>
      </c>
      <c r="G271" s="20">
        <v>0</v>
      </c>
    </row>
    <row r="272" spans="1:7" ht="51" outlineLevel="7" x14ac:dyDescent="0.2">
      <c r="A272" s="23" t="s">
        <v>429</v>
      </c>
      <c r="B272" s="24" t="s">
        <v>430</v>
      </c>
      <c r="C272" s="22">
        <f>C273</f>
        <v>0</v>
      </c>
      <c r="D272" s="22">
        <f t="shared" ref="D272:F272" si="68">D273</f>
        <v>128699.5</v>
      </c>
      <c r="E272" s="2">
        <f t="shared" si="68"/>
        <v>0</v>
      </c>
      <c r="F272" s="2">
        <f t="shared" si="68"/>
        <v>0</v>
      </c>
      <c r="G272" s="20">
        <v>0</v>
      </c>
    </row>
    <row r="273" spans="1:7" ht="63.75" outlineLevel="7" x14ac:dyDescent="0.2">
      <c r="A273" s="23" t="s">
        <v>431</v>
      </c>
      <c r="B273" s="24" t="s">
        <v>432</v>
      </c>
      <c r="C273" s="22">
        <v>0</v>
      </c>
      <c r="D273" s="22">
        <v>128699.5</v>
      </c>
      <c r="E273" s="2">
        <v>0</v>
      </c>
      <c r="F273" s="2">
        <v>0</v>
      </c>
      <c r="G273" s="20">
        <v>0</v>
      </c>
    </row>
    <row r="274" spans="1:7" outlineLevel="3" x14ac:dyDescent="0.2">
      <c r="A274" s="16" t="s">
        <v>336</v>
      </c>
      <c r="B274" s="1" t="s">
        <v>337</v>
      </c>
      <c r="C274" s="2">
        <f>C275</f>
        <v>40102727.5</v>
      </c>
      <c r="D274" s="2">
        <f t="shared" ref="D274:F274" si="69">D275</f>
        <v>68594369.950000003</v>
      </c>
      <c r="E274" s="2">
        <f t="shared" si="69"/>
        <v>13808289.510000002</v>
      </c>
      <c r="F274" s="2">
        <f t="shared" si="69"/>
        <v>13808289.510000002</v>
      </c>
      <c r="G274" s="20">
        <f t="shared" ref="G274:G328" si="70">F274/E274*100</f>
        <v>100</v>
      </c>
    </row>
    <row r="275" spans="1:7" ht="25.5" outlineLevel="4" x14ac:dyDescent="0.2">
      <c r="A275" s="16" t="s">
        <v>338</v>
      </c>
      <c r="B275" s="1" t="s">
        <v>339</v>
      </c>
      <c r="C275" s="2">
        <f>C276</f>
        <v>40102727.5</v>
      </c>
      <c r="D275" s="2">
        <f>D276</f>
        <v>68594369.950000003</v>
      </c>
      <c r="E275" s="2">
        <f>E276</f>
        <v>13808289.510000002</v>
      </c>
      <c r="F275" s="2">
        <f>F276</f>
        <v>13808289.510000002</v>
      </c>
      <c r="G275" s="20">
        <f t="shared" si="70"/>
        <v>100</v>
      </c>
    </row>
    <row r="276" spans="1:7" ht="25.5" outlineLevel="7" x14ac:dyDescent="0.2">
      <c r="A276" s="16" t="s">
        <v>338</v>
      </c>
      <c r="B276" s="1" t="s">
        <v>339</v>
      </c>
      <c r="C276" s="2">
        <f>C278+C283+C281+C277+C279+C284+C285+C286+C280+C282</f>
        <v>40102727.5</v>
      </c>
      <c r="D276" s="2">
        <f>D278+D283+D281+D277+D279+D284+D285+D286+D280+D282</f>
        <v>68594369.950000003</v>
      </c>
      <c r="E276" s="2">
        <f>E278+E283+E281+E277+E279+E284+E285+E286+E280+E282</f>
        <v>13808289.510000002</v>
      </c>
      <c r="F276" s="2">
        <f>F278+F283+F281+F277+F279+F284+F285+F286+F280+F282</f>
        <v>13808289.510000002</v>
      </c>
      <c r="G276" s="20">
        <f t="shared" si="70"/>
        <v>100</v>
      </c>
    </row>
    <row r="277" spans="1:7" ht="89.25" outlineLevel="7" x14ac:dyDescent="0.2">
      <c r="A277" s="16"/>
      <c r="B277" s="1" t="s">
        <v>439</v>
      </c>
      <c r="C277" s="2">
        <v>14395300</v>
      </c>
      <c r="D277" s="2">
        <v>14395300</v>
      </c>
      <c r="E277" s="2">
        <v>3836151.31</v>
      </c>
      <c r="F277" s="2">
        <v>3836151.31</v>
      </c>
      <c r="G277" s="20">
        <f>F277/E277*100</f>
        <v>100</v>
      </c>
    </row>
    <row r="278" spans="1:7" ht="51" outlineLevel="7" x14ac:dyDescent="0.2">
      <c r="A278" s="16"/>
      <c r="B278" s="1" t="s">
        <v>440</v>
      </c>
      <c r="C278" s="2">
        <v>72000</v>
      </c>
      <c r="D278" s="2">
        <v>72000</v>
      </c>
      <c r="E278" s="2">
        <v>72000</v>
      </c>
      <c r="F278" s="2">
        <v>72000</v>
      </c>
      <c r="G278" s="20">
        <f t="shared" si="70"/>
        <v>100</v>
      </c>
    </row>
    <row r="279" spans="1:7" ht="38.25" outlineLevel="7" x14ac:dyDescent="0.2">
      <c r="A279" s="16"/>
      <c r="B279" s="1" t="s">
        <v>441</v>
      </c>
      <c r="C279" s="2">
        <v>1114200</v>
      </c>
      <c r="D279" s="2">
        <v>1114200</v>
      </c>
      <c r="E279" s="2">
        <v>0</v>
      </c>
      <c r="F279" s="2">
        <v>0</v>
      </c>
      <c r="G279" s="20">
        <v>0</v>
      </c>
    </row>
    <row r="280" spans="1:7" ht="89.25" outlineLevel="7" x14ac:dyDescent="0.2">
      <c r="A280" s="16"/>
      <c r="B280" s="1" t="s">
        <v>442</v>
      </c>
      <c r="C280" s="2">
        <v>22997264.059999999</v>
      </c>
      <c r="D280" s="2">
        <v>22997264.059999999</v>
      </c>
      <c r="E280" s="2">
        <v>0</v>
      </c>
      <c r="F280" s="2">
        <v>0</v>
      </c>
      <c r="G280" s="20">
        <v>0</v>
      </c>
    </row>
    <row r="281" spans="1:7" ht="76.5" outlineLevel="7" x14ac:dyDescent="0.2">
      <c r="A281" s="16"/>
      <c r="B281" s="1" t="s">
        <v>443</v>
      </c>
      <c r="C281" s="2">
        <v>1252114.44</v>
      </c>
      <c r="D281" s="2">
        <v>1252114.44</v>
      </c>
      <c r="E281" s="2">
        <v>0</v>
      </c>
      <c r="F281" s="2">
        <v>0</v>
      </c>
      <c r="G281" s="20">
        <v>0</v>
      </c>
    </row>
    <row r="282" spans="1:7" ht="126.75" customHeight="1" outlineLevel="7" x14ac:dyDescent="0.2">
      <c r="A282" s="16"/>
      <c r="B282" s="1" t="s">
        <v>433</v>
      </c>
      <c r="C282" s="2">
        <v>271849</v>
      </c>
      <c r="D282" s="2">
        <v>271849</v>
      </c>
      <c r="E282" s="2">
        <v>174101.06</v>
      </c>
      <c r="F282" s="2">
        <v>174101.06</v>
      </c>
      <c r="G282" s="20">
        <f>F282/E282*100</f>
        <v>100</v>
      </c>
    </row>
    <row r="283" spans="1:7" ht="44.25" customHeight="1" outlineLevel="7" x14ac:dyDescent="0.2">
      <c r="A283" s="16"/>
      <c r="B283" s="1" t="s">
        <v>444</v>
      </c>
      <c r="C283" s="2">
        <v>0</v>
      </c>
      <c r="D283" s="2">
        <v>251137.25</v>
      </c>
      <c r="E283" s="2">
        <v>0</v>
      </c>
      <c r="F283" s="2">
        <v>0</v>
      </c>
      <c r="G283" s="20">
        <v>0</v>
      </c>
    </row>
    <row r="284" spans="1:7" ht="38.25" outlineLevel="7" x14ac:dyDescent="0.2">
      <c r="A284" s="16"/>
      <c r="B284" s="1" t="s">
        <v>297</v>
      </c>
      <c r="C284" s="2">
        <v>0</v>
      </c>
      <c r="D284" s="2">
        <v>2999999.99</v>
      </c>
      <c r="E284" s="2">
        <v>400009.5</v>
      </c>
      <c r="F284" s="2">
        <v>400009.5</v>
      </c>
      <c r="G284" s="20">
        <f t="shared" si="70"/>
        <v>100</v>
      </c>
    </row>
    <row r="285" spans="1:7" ht="63.75" outlineLevel="7" x14ac:dyDescent="0.2">
      <c r="A285" s="16"/>
      <c r="B285" s="1" t="s">
        <v>340</v>
      </c>
      <c r="C285" s="2">
        <v>0</v>
      </c>
      <c r="D285" s="2">
        <v>1397907.72</v>
      </c>
      <c r="E285" s="2">
        <v>199217.51</v>
      </c>
      <c r="F285" s="2">
        <v>199217.51</v>
      </c>
      <c r="G285" s="20">
        <f t="shared" si="70"/>
        <v>100</v>
      </c>
    </row>
    <row r="286" spans="1:7" ht="25.5" outlineLevel="7" x14ac:dyDescent="0.2">
      <c r="A286" s="16"/>
      <c r="B286" s="1" t="s">
        <v>445</v>
      </c>
      <c r="C286" s="2">
        <v>0</v>
      </c>
      <c r="D286" s="2">
        <v>23842597.489999998</v>
      </c>
      <c r="E286" s="2">
        <v>9126810.1300000008</v>
      </c>
      <c r="F286" s="2">
        <v>9126810.1300000008</v>
      </c>
      <c r="G286" s="20">
        <f t="shared" si="70"/>
        <v>100</v>
      </c>
    </row>
    <row r="287" spans="1:7" ht="25.5" outlineLevel="2" x14ac:dyDescent="0.2">
      <c r="A287" s="16" t="s">
        <v>341</v>
      </c>
      <c r="B287" s="1" t="s">
        <v>342</v>
      </c>
      <c r="C287" s="2">
        <f>C288+C303+C306+C308+C310+C312</f>
        <v>195641429.91</v>
      </c>
      <c r="D287" s="2">
        <f>D288+D303+D306+D308+D310+D312</f>
        <v>206333755.55000001</v>
      </c>
      <c r="E287" s="2">
        <f>E288+E303+E306+E308+E310+E312</f>
        <v>126810730.41999999</v>
      </c>
      <c r="F287" s="2">
        <f>F288+F303+F306+F308+F310+F312</f>
        <v>126810730.41999999</v>
      </c>
      <c r="G287" s="20">
        <f t="shared" si="70"/>
        <v>100</v>
      </c>
    </row>
    <row r="288" spans="1:7" ht="51" outlineLevel="3" x14ac:dyDescent="0.2">
      <c r="A288" s="16" t="s">
        <v>343</v>
      </c>
      <c r="B288" s="1" t="s">
        <v>344</v>
      </c>
      <c r="C288" s="2">
        <f>C289</f>
        <v>175084400</v>
      </c>
      <c r="D288" s="2">
        <f t="shared" ref="D288:F288" si="71">D289</f>
        <v>185697200</v>
      </c>
      <c r="E288" s="2">
        <f t="shared" si="71"/>
        <v>107351822.66</v>
      </c>
      <c r="F288" s="2">
        <f t="shared" si="71"/>
        <v>107351822.66</v>
      </c>
      <c r="G288" s="20">
        <f t="shared" si="70"/>
        <v>100</v>
      </c>
    </row>
    <row r="289" spans="1:10" ht="63.75" outlineLevel="4" x14ac:dyDescent="0.2">
      <c r="A289" s="16" t="s">
        <v>345</v>
      </c>
      <c r="B289" s="1" t="s">
        <v>346</v>
      </c>
      <c r="C289" s="2">
        <f>C291+C292+C293+C294+C295+C296+C297+C298+C299+C300+C301+C302+C290</f>
        <v>175084400</v>
      </c>
      <c r="D289" s="2">
        <f>D291+D292+D293+D294+D295+D296+D297+D298+D299+D300+D301+D302+D290</f>
        <v>185697200</v>
      </c>
      <c r="E289" s="2">
        <f>E291+E292+E293+E294+E295+E296+E297+E298+E299+E300+E301+E302+E290</f>
        <v>107351822.66</v>
      </c>
      <c r="F289" s="2">
        <f>F291+F292+F293+F294+F295+F296+F297+F298+F299+F300+F301+F302+F290</f>
        <v>107351822.66</v>
      </c>
      <c r="G289" s="20">
        <f t="shared" si="70"/>
        <v>100</v>
      </c>
    </row>
    <row r="290" spans="1:10" ht="40.5" customHeight="1" outlineLevel="7" x14ac:dyDescent="0.2">
      <c r="A290" s="16"/>
      <c r="B290" s="1" t="s">
        <v>447</v>
      </c>
      <c r="C290" s="2">
        <v>164657700</v>
      </c>
      <c r="D290" s="2">
        <v>175213200</v>
      </c>
      <c r="E290" s="2">
        <v>100156729</v>
      </c>
      <c r="F290" s="2">
        <v>100156729</v>
      </c>
      <c r="G290" s="20">
        <f>F290/E290*100</f>
        <v>100</v>
      </c>
    </row>
    <row r="291" spans="1:10" ht="55.5" customHeight="1" outlineLevel="7" x14ac:dyDescent="0.2">
      <c r="A291" s="16"/>
      <c r="B291" s="1" t="s">
        <v>448</v>
      </c>
      <c r="C291" s="2">
        <v>1372200</v>
      </c>
      <c r="D291" s="2">
        <v>1406700</v>
      </c>
      <c r="E291" s="2">
        <v>677550</v>
      </c>
      <c r="F291" s="2">
        <v>677550</v>
      </c>
      <c r="G291" s="20">
        <f t="shared" si="70"/>
        <v>100</v>
      </c>
    </row>
    <row r="292" spans="1:10" ht="102" outlineLevel="7" x14ac:dyDescent="0.2">
      <c r="A292" s="16"/>
      <c r="B292" s="1" t="s">
        <v>449</v>
      </c>
      <c r="C292" s="2">
        <v>92200</v>
      </c>
      <c r="D292" s="2">
        <v>94500</v>
      </c>
      <c r="E292" s="2">
        <v>46866.67</v>
      </c>
      <c r="F292" s="2">
        <v>46866.67</v>
      </c>
      <c r="G292" s="20">
        <f t="shared" si="70"/>
        <v>100</v>
      </c>
    </row>
    <row r="293" spans="1:10" ht="25.5" outlineLevel="7" x14ac:dyDescent="0.2">
      <c r="A293" s="16"/>
      <c r="B293" s="1" t="s">
        <v>450</v>
      </c>
      <c r="C293" s="2">
        <v>2814900</v>
      </c>
      <c r="D293" s="2">
        <v>2814900</v>
      </c>
      <c r="E293" s="2">
        <v>2700000</v>
      </c>
      <c r="F293" s="2">
        <v>2700000</v>
      </c>
      <c r="G293" s="20">
        <f t="shared" si="70"/>
        <v>100</v>
      </c>
      <c r="J293" s="25"/>
    </row>
    <row r="294" spans="1:10" ht="130.5" customHeight="1" outlineLevel="7" x14ac:dyDescent="0.2">
      <c r="A294" s="16"/>
      <c r="B294" s="1" t="s">
        <v>451</v>
      </c>
      <c r="C294" s="2">
        <v>5153900</v>
      </c>
      <c r="D294" s="2">
        <v>5153900</v>
      </c>
      <c r="E294" s="2">
        <v>3223800</v>
      </c>
      <c r="F294" s="2">
        <v>3223800</v>
      </c>
      <c r="G294" s="20">
        <f t="shared" si="70"/>
        <v>100</v>
      </c>
      <c r="J294" s="25"/>
    </row>
    <row r="295" spans="1:10" ht="102" outlineLevel="7" x14ac:dyDescent="0.2">
      <c r="A295" s="16"/>
      <c r="B295" s="1" t="s">
        <v>452</v>
      </c>
      <c r="C295" s="2">
        <v>1000</v>
      </c>
      <c r="D295" s="2">
        <v>1100</v>
      </c>
      <c r="E295" s="2">
        <v>533.33000000000004</v>
      </c>
      <c r="F295" s="2">
        <v>533.33000000000004</v>
      </c>
      <c r="G295" s="20">
        <f t="shared" si="70"/>
        <v>100</v>
      </c>
      <c r="J295" s="25"/>
    </row>
    <row r="296" spans="1:10" ht="66.75" customHeight="1" outlineLevel="7" x14ac:dyDescent="0.2">
      <c r="A296" s="16"/>
      <c r="B296" s="1" t="s">
        <v>453</v>
      </c>
      <c r="C296" s="2">
        <v>345600</v>
      </c>
      <c r="D296" s="2">
        <v>354000</v>
      </c>
      <c r="E296" s="2">
        <v>175590</v>
      </c>
      <c r="F296" s="2">
        <v>175590</v>
      </c>
      <c r="G296" s="20">
        <f t="shared" si="70"/>
        <v>100</v>
      </c>
      <c r="J296" s="25"/>
    </row>
    <row r="297" spans="1:10" ht="38.25" outlineLevel="7" x14ac:dyDescent="0.2">
      <c r="A297" s="16"/>
      <c r="B297" s="1" t="s">
        <v>454</v>
      </c>
      <c r="C297" s="2">
        <v>1600</v>
      </c>
      <c r="D297" s="2">
        <v>1600</v>
      </c>
      <c r="E297" s="2">
        <v>800</v>
      </c>
      <c r="F297" s="2">
        <v>800</v>
      </c>
      <c r="G297" s="20">
        <f t="shared" si="70"/>
        <v>100</v>
      </c>
      <c r="J297" s="25"/>
    </row>
    <row r="298" spans="1:10" ht="51" outlineLevel="7" x14ac:dyDescent="0.2">
      <c r="A298" s="16"/>
      <c r="B298" s="1" t="s">
        <v>455</v>
      </c>
      <c r="C298" s="2">
        <v>73600</v>
      </c>
      <c r="D298" s="2">
        <v>75500</v>
      </c>
      <c r="E298" s="2">
        <v>37435</v>
      </c>
      <c r="F298" s="2">
        <v>37435</v>
      </c>
      <c r="G298" s="20">
        <f t="shared" si="70"/>
        <v>100</v>
      </c>
      <c r="J298" s="25"/>
    </row>
    <row r="299" spans="1:10" ht="51" outlineLevel="7" x14ac:dyDescent="0.2">
      <c r="A299" s="16"/>
      <c r="B299" s="1" t="s">
        <v>456</v>
      </c>
      <c r="C299" s="2">
        <v>184900</v>
      </c>
      <c r="D299" s="2">
        <v>184900</v>
      </c>
      <c r="E299" s="2">
        <v>123252</v>
      </c>
      <c r="F299" s="2">
        <v>123252</v>
      </c>
      <c r="G299" s="20">
        <f t="shared" si="70"/>
        <v>100</v>
      </c>
      <c r="J299" s="25"/>
    </row>
    <row r="300" spans="1:10" ht="76.5" outlineLevel="7" x14ac:dyDescent="0.2">
      <c r="A300" s="16"/>
      <c r="B300" s="1" t="s">
        <v>457</v>
      </c>
      <c r="C300" s="2">
        <v>8000</v>
      </c>
      <c r="D300" s="2">
        <v>8200</v>
      </c>
      <c r="E300" s="2">
        <v>8200</v>
      </c>
      <c r="F300" s="2">
        <v>8200</v>
      </c>
      <c r="G300" s="20">
        <f t="shared" si="70"/>
        <v>100</v>
      </c>
      <c r="J300" s="25"/>
    </row>
    <row r="301" spans="1:10" ht="63.75" outlineLevel="7" x14ac:dyDescent="0.2">
      <c r="A301" s="16"/>
      <c r="B301" s="1" t="s">
        <v>458</v>
      </c>
      <c r="C301" s="2">
        <v>362600</v>
      </c>
      <c r="D301" s="2">
        <v>372100</v>
      </c>
      <c r="E301" s="2">
        <v>184466.66</v>
      </c>
      <c r="F301" s="2">
        <v>184466.66</v>
      </c>
      <c r="G301" s="20">
        <f t="shared" si="70"/>
        <v>100</v>
      </c>
      <c r="J301" s="25"/>
    </row>
    <row r="302" spans="1:10" ht="89.25" outlineLevel="7" x14ac:dyDescent="0.2">
      <c r="A302" s="16"/>
      <c r="B302" s="1" t="s">
        <v>459</v>
      </c>
      <c r="C302" s="2">
        <v>16200</v>
      </c>
      <c r="D302" s="2">
        <v>16600</v>
      </c>
      <c r="E302" s="2">
        <v>16600</v>
      </c>
      <c r="F302" s="2">
        <v>16600</v>
      </c>
      <c r="G302" s="20">
        <f t="shared" si="70"/>
        <v>100</v>
      </c>
      <c r="J302" s="25"/>
    </row>
    <row r="303" spans="1:10" ht="89.25" outlineLevel="3" x14ac:dyDescent="0.2">
      <c r="A303" s="16" t="s">
        <v>347</v>
      </c>
      <c r="B303" s="1" t="s">
        <v>348</v>
      </c>
      <c r="C303" s="2">
        <f>C304</f>
        <v>18577680</v>
      </c>
      <c r="D303" s="2">
        <f t="shared" ref="D303:F304" si="72">D304</f>
        <v>18577680</v>
      </c>
      <c r="E303" s="2">
        <f t="shared" si="72"/>
        <v>18577680</v>
      </c>
      <c r="F303" s="2">
        <f t="shared" si="72"/>
        <v>18577680</v>
      </c>
      <c r="G303" s="20">
        <f t="shared" si="70"/>
        <v>100</v>
      </c>
      <c r="J303" s="25"/>
    </row>
    <row r="304" spans="1:10" ht="89.25" outlineLevel="4" x14ac:dyDescent="0.2">
      <c r="A304" s="16" t="s">
        <v>349</v>
      </c>
      <c r="B304" s="1" t="s">
        <v>350</v>
      </c>
      <c r="C304" s="2">
        <f>C305</f>
        <v>18577680</v>
      </c>
      <c r="D304" s="2">
        <f t="shared" si="72"/>
        <v>18577680</v>
      </c>
      <c r="E304" s="2">
        <f t="shared" si="72"/>
        <v>18577680</v>
      </c>
      <c r="F304" s="2">
        <f t="shared" si="72"/>
        <v>18577680</v>
      </c>
      <c r="G304" s="20">
        <f t="shared" si="70"/>
        <v>100</v>
      </c>
      <c r="J304" s="25"/>
    </row>
    <row r="305" spans="1:10" ht="153" outlineLevel="7" x14ac:dyDescent="0.2">
      <c r="A305" s="16"/>
      <c r="B305" s="1" t="s">
        <v>460</v>
      </c>
      <c r="C305" s="2">
        <v>18577680</v>
      </c>
      <c r="D305" s="2">
        <v>18577680</v>
      </c>
      <c r="E305" s="2">
        <v>18577680</v>
      </c>
      <c r="F305" s="2">
        <v>18577680</v>
      </c>
      <c r="G305" s="20">
        <f t="shared" si="70"/>
        <v>100</v>
      </c>
      <c r="J305" s="25"/>
    </row>
    <row r="306" spans="1:10" ht="67.5" customHeight="1" outlineLevel="3" x14ac:dyDescent="0.2">
      <c r="A306" s="16" t="s">
        <v>351</v>
      </c>
      <c r="B306" s="1" t="s">
        <v>352</v>
      </c>
      <c r="C306" s="2">
        <f>C307</f>
        <v>902700</v>
      </c>
      <c r="D306" s="2">
        <f t="shared" ref="D306:F306" si="73">D307</f>
        <v>941600</v>
      </c>
      <c r="E306" s="2">
        <f t="shared" si="73"/>
        <v>330404.71000000002</v>
      </c>
      <c r="F306" s="2">
        <f t="shared" si="73"/>
        <v>330404.71000000002</v>
      </c>
      <c r="G306" s="20">
        <f t="shared" si="70"/>
        <v>100</v>
      </c>
      <c r="J306" s="25"/>
    </row>
    <row r="307" spans="1:10" ht="77.25" customHeight="1" outlineLevel="4" x14ac:dyDescent="0.2">
      <c r="A307" s="16" t="s">
        <v>353</v>
      </c>
      <c r="B307" s="1" t="s">
        <v>354</v>
      </c>
      <c r="C307" s="2">
        <v>902700</v>
      </c>
      <c r="D307" s="2">
        <v>941600</v>
      </c>
      <c r="E307" s="2">
        <v>330404.71000000002</v>
      </c>
      <c r="F307" s="2">
        <v>330404.71000000002</v>
      </c>
      <c r="G307" s="20">
        <f t="shared" si="70"/>
        <v>100</v>
      </c>
      <c r="J307" s="25"/>
    </row>
    <row r="308" spans="1:10" ht="89.25" outlineLevel="3" x14ac:dyDescent="0.2">
      <c r="A308" s="16" t="s">
        <v>355</v>
      </c>
      <c r="B308" s="1" t="s">
        <v>356</v>
      </c>
      <c r="C308" s="2">
        <f>C309</f>
        <v>2300</v>
      </c>
      <c r="D308" s="2">
        <f t="shared" ref="D308:F308" si="74">D309</f>
        <v>2300</v>
      </c>
      <c r="E308" s="2">
        <f t="shared" si="74"/>
        <v>2300</v>
      </c>
      <c r="F308" s="2">
        <f t="shared" si="74"/>
        <v>2300</v>
      </c>
      <c r="G308" s="20">
        <f t="shared" si="70"/>
        <v>100</v>
      </c>
      <c r="J308" s="25"/>
    </row>
    <row r="309" spans="1:10" ht="102" outlineLevel="4" x14ac:dyDescent="0.2">
      <c r="A309" s="16" t="s">
        <v>357</v>
      </c>
      <c r="B309" s="1" t="s">
        <v>358</v>
      </c>
      <c r="C309" s="2">
        <v>2300</v>
      </c>
      <c r="D309" s="2">
        <v>2300</v>
      </c>
      <c r="E309" s="2">
        <v>2300</v>
      </c>
      <c r="F309" s="2">
        <v>2300</v>
      </c>
      <c r="G309" s="20">
        <f t="shared" si="70"/>
        <v>100</v>
      </c>
      <c r="J309" s="25"/>
    </row>
    <row r="310" spans="1:10" ht="38.25" outlineLevel="3" x14ac:dyDescent="0.2">
      <c r="A310" s="16" t="s">
        <v>359</v>
      </c>
      <c r="B310" s="1" t="s">
        <v>360</v>
      </c>
      <c r="C310" s="2">
        <f>C311</f>
        <v>927400</v>
      </c>
      <c r="D310" s="2">
        <f t="shared" ref="D310:F310" si="75">D311</f>
        <v>927400</v>
      </c>
      <c r="E310" s="2">
        <f t="shared" si="75"/>
        <v>477500</v>
      </c>
      <c r="F310" s="2">
        <f t="shared" si="75"/>
        <v>477500</v>
      </c>
      <c r="G310" s="20">
        <f t="shared" si="70"/>
        <v>100</v>
      </c>
      <c r="J310" s="25"/>
    </row>
    <row r="311" spans="1:10" ht="51" outlineLevel="4" x14ac:dyDescent="0.2">
      <c r="A311" s="16" t="s">
        <v>361</v>
      </c>
      <c r="B311" s="1" t="s">
        <v>362</v>
      </c>
      <c r="C311" s="2">
        <v>927400</v>
      </c>
      <c r="D311" s="2">
        <v>927400</v>
      </c>
      <c r="E311" s="2">
        <v>477500</v>
      </c>
      <c r="F311" s="2">
        <v>477500</v>
      </c>
      <c r="G311" s="20">
        <f t="shared" si="70"/>
        <v>100</v>
      </c>
      <c r="J311" s="25"/>
    </row>
    <row r="312" spans="1:10" outlineLevel="3" x14ac:dyDescent="0.2">
      <c r="A312" s="16" t="s">
        <v>363</v>
      </c>
      <c r="B312" s="1" t="s">
        <v>364</v>
      </c>
      <c r="C312" s="2">
        <f>C313</f>
        <v>146949.91</v>
      </c>
      <c r="D312" s="2">
        <f t="shared" ref="D312:F312" si="76">D313</f>
        <v>187575.55</v>
      </c>
      <c r="E312" s="2">
        <f t="shared" si="76"/>
        <v>71023.05</v>
      </c>
      <c r="F312" s="2">
        <f t="shared" si="76"/>
        <v>71023.05</v>
      </c>
      <c r="G312" s="20">
        <f t="shared" si="70"/>
        <v>100</v>
      </c>
      <c r="J312" s="25"/>
    </row>
    <row r="313" spans="1:10" ht="25.5" outlineLevel="4" x14ac:dyDescent="0.2">
      <c r="A313" s="16" t="s">
        <v>365</v>
      </c>
      <c r="B313" s="1" t="s">
        <v>366</v>
      </c>
      <c r="C313" s="2">
        <f>C314</f>
        <v>146949.91</v>
      </c>
      <c r="D313" s="2">
        <f t="shared" ref="D313:F313" si="77">D314</f>
        <v>187575.55</v>
      </c>
      <c r="E313" s="2">
        <f t="shared" si="77"/>
        <v>71023.05</v>
      </c>
      <c r="F313" s="2">
        <f t="shared" si="77"/>
        <v>71023.05</v>
      </c>
      <c r="G313" s="20">
        <f t="shared" si="70"/>
        <v>100</v>
      </c>
      <c r="J313" s="25"/>
    </row>
    <row r="314" spans="1:10" ht="63.75" outlineLevel="7" x14ac:dyDescent="0.2">
      <c r="A314" s="16"/>
      <c r="B314" s="1" t="s">
        <v>461</v>
      </c>
      <c r="C314" s="2">
        <v>146949.91</v>
      </c>
      <c r="D314" s="2">
        <v>187575.55</v>
      </c>
      <c r="E314" s="2">
        <v>71023.05</v>
      </c>
      <c r="F314" s="2">
        <v>71023.05</v>
      </c>
      <c r="G314" s="20">
        <f t="shared" si="70"/>
        <v>100</v>
      </c>
      <c r="J314" s="25"/>
    </row>
    <row r="315" spans="1:10" outlineLevel="2" x14ac:dyDescent="0.2">
      <c r="A315" s="16" t="s">
        <v>367</v>
      </c>
      <c r="B315" s="1" t="s">
        <v>368</v>
      </c>
      <c r="C315" s="2">
        <f>C316+C319+C322+C326</f>
        <v>15192691.6</v>
      </c>
      <c r="D315" s="2">
        <f t="shared" ref="D315:F315" si="78">D316+D319+D322+D326</f>
        <v>26846942.100000001</v>
      </c>
      <c r="E315" s="2">
        <f t="shared" si="78"/>
        <v>15356022.699999999</v>
      </c>
      <c r="F315" s="2">
        <f t="shared" si="78"/>
        <v>15356022.699999999</v>
      </c>
      <c r="G315" s="20">
        <f t="shared" si="70"/>
        <v>100</v>
      </c>
      <c r="J315" s="25"/>
    </row>
    <row r="316" spans="1:10" ht="224.25" customHeight="1" outlineLevel="3" x14ac:dyDescent="0.2">
      <c r="A316" s="16" t="s">
        <v>369</v>
      </c>
      <c r="B316" s="14" t="s">
        <v>370</v>
      </c>
      <c r="C316" s="2">
        <f>C317</f>
        <v>0</v>
      </c>
      <c r="D316" s="2">
        <f t="shared" ref="D316:F316" si="79">D317</f>
        <v>178000</v>
      </c>
      <c r="E316" s="2">
        <f t="shared" si="79"/>
        <v>101800</v>
      </c>
      <c r="F316" s="2">
        <f t="shared" si="79"/>
        <v>101800</v>
      </c>
      <c r="G316" s="20">
        <f t="shared" si="70"/>
        <v>100</v>
      </c>
      <c r="J316" s="25"/>
    </row>
    <row r="317" spans="1:10" ht="242.25" outlineLevel="4" collapsed="1" x14ac:dyDescent="0.2">
      <c r="A317" s="16" t="s">
        <v>372</v>
      </c>
      <c r="B317" s="14" t="s">
        <v>373</v>
      </c>
      <c r="C317" s="2">
        <f>C318</f>
        <v>0</v>
      </c>
      <c r="D317" s="2">
        <f t="shared" ref="D317" si="80">D318</f>
        <v>178000</v>
      </c>
      <c r="E317" s="2">
        <v>101800</v>
      </c>
      <c r="F317" s="2">
        <v>101800</v>
      </c>
      <c r="G317" s="20">
        <f t="shared" si="70"/>
        <v>100</v>
      </c>
      <c r="J317" s="25"/>
    </row>
    <row r="318" spans="1:10" ht="306" hidden="1" customHeight="1" outlineLevel="7" x14ac:dyDescent="0.2">
      <c r="A318" s="16"/>
      <c r="B318" s="14" t="s">
        <v>371</v>
      </c>
      <c r="C318" s="2">
        <v>0</v>
      </c>
      <c r="D318" s="2">
        <v>178000</v>
      </c>
      <c r="E318" s="2">
        <v>43800</v>
      </c>
      <c r="F318" s="2">
        <v>43800</v>
      </c>
      <c r="G318" s="20">
        <f t="shared" si="70"/>
        <v>100</v>
      </c>
      <c r="I318" s="3" t="s">
        <v>381</v>
      </c>
      <c r="J318" s="25">
        <v>7366700</v>
      </c>
    </row>
    <row r="319" spans="1:10" ht="114.75" outlineLevel="3" x14ac:dyDescent="0.2">
      <c r="A319" s="16" t="s">
        <v>374</v>
      </c>
      <c r="B319" s="1" t="s">
        <v>375</v>
      </c>
      <c r="C319" s="2">
        <f>C320</f>
        <v>114991.6</v>
      </c>
      <c r="D319" s="2">
        <f t="shared" ref="D319:F319" si="81">D320</f>
        <v>115337</v>
      </c>
      <c r="E319" s="2">
        <f t="shared" si="81"/>
        <v>57600</v>
      </c>
      <c r="F319" s="2">
        <f t="shared" si="81"/>
        <v>57600</v>
      </c>
      <c r="G319" s="20">
        <f t="shared" si="70"/>
        <v>100</v>
      </c>
      <c r="J319" s="25"/>
    </row>
    <row r="320" spans="1:10" ht="127.5" outlineLevel="4" collapsed="1" x14ac:dyDescent="0.2">
      <c r="A320" s="16" t="s">
        <v>376</v>
      </c>
      <c r="B320" s="1" t="s">
        <v>377</v>
      </c>
      <c r="C320" s="2">
        <v>114991.6</v>
      </c>
      <c r="D320" s="2">
        <v>115337</v>
      </c>
      <c r="E320" s="2">
        <v>57600</v>
      </c>
      <c r="F320" s="2">
        <v>57600</v>
      </c>
      <c r="G320" s="20">
        <f t="shared" si="70"/>
        <v>100</v>
      </c>
      <c r="J320" s="25"/>
    </row>
    <row r="321" spans="1:10" ht="127.5" hidden="1" customHeight="1" outlineLevel="7" x14ac:dyDescent="0.2">
      <c r="A321" s="16" t="s">
        <v>376</v>
      </c>
      <c r="B321" s="1" t="s">
        <v>377</v>
      </c>
      <c r="C321" s="2">
        <v>114991.6</v>
      </c>
      <c r="D321" s="2">
        <v>115337</v>
      </c>
      <c r="E321" s="2">
        <v>28800</v>
      </c>
      <c r="F321" s="2">
        <v>28800</v>
      </c>
      <c r="G321" s="20">
        <f t="shared" si="70"/>
        <v>100</v>
      </c>
      <c r="I321" s="3" t="s">
        <v>462</v>
      </c>
      <c r="J321" s="25">
        <v>7361000</v>
      </c>
    </row>
    <row r="322" spans="1:10" ht="178.5" outlineLevel="3" x14ac:dyDescent="0.2">
      <c r="A322" s="16" t="s">
        <v>378</v>
      </c>
      <c r="B322" s="14" t="s">
        <v>379</v>
      </c>
      <c r="C322" s="2">
        <f>C323</f>
        <v>7366700</v>
      </c>
      <c r="D322" s="2">
        <f t="shared" ref="D322:F322" si="82">D323</f>
        <v>14194400</v>
      </c>
      <c r="E322" s="2">
        <f t="shared" si="82"/>
        <v>8643400</v>
      </c>
      <c r="F322" s="2">
        <f t="shared" si="82"/>
        <v>8643400</v>
      </c>
      <c r="G322" s="20">
        <f t="shared" si="70"/>
        <v>100</v>
      </c>
      <c r="J322" s="25"/>
    </row>
    <row r="323" spans="1:10" ht="191.25" outlineLevel="4" collapsed="1" x14ac:dyDescent="0.2">
      <c r="A323" s="16" t="s">
        <v>380</v>
      </c>
      <c r="B323" s="14" t="s">
        <v>381</v>
      </c>
      <c r="C323" s="2">
        <v>7366700</v>
      </c>
      <c r="D323" s="2">
        <v>14194400</v>
      </c>
      <c r="E323" s="2">
        <v>8643400</v>
      </c>
      <c r="F323" s="2">
        <v>8643400</v>
      </c>
      <c r="G323" s="20">
        <f t="shared" si="70"/>
        <v>100</v>
      </c>
    </row>
    <row r="324" spans="1:10" ht="191.25" hidden="1" outlineLevel="7" x14ac:dyDescent="0.2">
      <c r="A324" s="16" t="s">
        <v>380</v>
      </c>
      <c r="B324" s="14" t="s">
        <v>381</v>
      </c>
      <c r="C324" s="2">
        <v>7366700</v>
      </c>
      <c r="D324" s="2">
        <v>0</v>
      </c>
      <c r="E324" s="2">
        <v>0</v>
      </c>
      <c r="F324" s="2">
        <v>0</v>
      </c>
      <c r="G324" s="20" t="e">
        <f t="shared" si="70"/>
        <v>#DIV/0!</v>
      </c>
    </row>
    <row r="325" spans="1:10" ht="191.25" hidden="1" outlineLevel="7" x14ac:dyDescent="0.2">
      <c r="A325" s="16" t="s">
        <v>380</v>
      </c>
      <c r="B325" s="14" t="s">
        <v>381</v>
      </c>
      <c r="C325" s="2">
        <v>0</v>
      </c>
      <c r="D325" s="2">
        <v>14194400</v>
      </c>
      <c r="E325" s="2">
        <v>3180700</v>
      </c>
      <c r="F325" s="2">
        <v>3180700</v>
      </c>
      <c r="G325" s="20">
        <f t="shared" si="70"/>
        <v>100</v>
      </c>
    </row>
    <row r="326" spans="1:10" ht="38.25" outlineLevel="3" x14ac:dyDescent="0.2">
      <c r="A326" s="16" t="s">
        <v>382</v>
      </c>
      <c r="B326" s="1" t="s">
        <v>383</v>
      </c>
      <c r="C326" s="2">
        <f>C327</f>
        <v>7711000</v>
      </c>
      <c r="D326" s="2">
        <f t="shared" ref="D326:F326" si="83">D327</f>
        <v>12359205.1</v>
      </c>
      <c r="E326" s="2">
        <f t="shared" si="83"/>
        <v>6553222.6999999993</v>
      </c>
      <c r="F326" s="2">
        <f t="shared" si="83"/>
        <v>6553222.6999999993</v>
      </c>
      <c r="G326" s="20">
        <f t="shared" si="70"/>
        <v>100</v>
      </c>
    </row>
    <row r="327" spans="1:10" ht="38.25" outlineLevel="4" x14ac:dyDescent="0.2">
      <c r="A327" s="16" t="s">
        <v>384</v>
      </c>
      <c r="B327" s="1" t="s">
        <v>385</v>
      </c>
      <c r="C327" s="2">
        <f>C328+C330+C331+C332+C333+C329+C334+C335</f>
        <v>7711000</v>
      </c>
      <c r="D327" s="2">
        <f>D328+D330+D331+D332+D333+D329+D334+D335</f>
        <v>12359205.1</v>
      </c>
      <c r="E327" s="2">
        <f>E328+E330+E331+E332+E333+E329+E334+E335</f>
        <v>6553222.6999999993</v>
      </c>
      <c r="F327" s="2">
        <f>F328+F330+F331+F332+F333+F329+F334+F335</f>
        <v>6553222.6999999993</v>
      </c>
      <c r="G327" s="20">
        <f t="shared" si="70"/>
        <v>100</v>
      </c>
    </row>
    <row r="328" spans="1:10" ht="76.5" outlineLevel="7" x14ac:dyDescent="0.2">
      <c r="A328" s="16"/>
      <c r="B328" s="1" t="s">
        <v>386</v>
      </c>
      <c r="C328" s="2">
        <v>7361000</v>
      </c>
      <c r="D328" s="2">
        <v>7661900</v>
      </c>
      <c r="E328" s="2">
        <v>3841879</v>
      </c>
      <c r="F328" s="2">
        <v>3841879</v>
      </c>
      <c r="G328" s="20">
        <f t="shared" si="70"/>
        <v>100</v>
      </c>
    </row>
    <row r="329" spans="1:10" ht="76.5" outlineLevel="7" x14ac:dyDescent="0.2">
      <c r="A329" s="16"/>
      <c r="B329" s="1" t="s">
        <v>463</v>
      </c>
      <c r="C329" s="2">
        <v>350000</v>
      </c>
      <c r="D329" s="2">
        <v>350000</v>
      </c>
      <c r="E329" s="2">
        <v>350000</v>
      </c>
      <c r="F329" s="2">
        <v>350000</v>
      </c>
      <c r="G329" s="20">
        <f>F329/E329*100</f>
        <v>100</v>
      </c>
    </row>
    <row r="330" spans="1:10" ht="38.25" outlineLevel="7" x14ac:dyDescent="0.2">
      <c r="A330" s="16"/>
      <c r="B330" s="1" t="s">
        <v>464</v>
      </c>
      <c r="C330" s="2">
        <v>0</v>
      </c>
      <c r="D330" s="2">
        <v>2000000</v>
      </c>
      <c r="E330" s="2">
        <v>632789.6</v>
      </c>
      <c r="F330" s="2">
        <v>632789.6</v>
      </c>
      <c r="G330" s="20">
        <f t="shared" ref="G330:G348" si="84">F330/E330*100</f>
        <v>100</v>
      </c>
    </row>
    <row r="331" spans="1:10" ht="32.25" customHeight="1" outlineLevel="7" x14ac:dyDescent="0.2">
      <c r="A331" s="16"/>
      <c r="B331" s="1" t="s">
        <v>465</v>
      </c>
      <c r="C331" s="2">
        <v>0</v>
      </c>
      <c r="D331" s="2">
        <v>549751</v>
      </c>
      <c r="E331" s="2">
        <v>0</v>
      </c>
      <c r="F331" s="2">
        <v>0</v>
      </c>
      <c r="G331" s="20">
        <v>0</v>
      </c>
    </row>
    <row r="332" spans="1:10" ht="51" outlineLevel="7" x14ac:dyDescent="0.2">
      <c r="A332" s="16"/>
      <c r="B332" s="1" t="s">
        <v>466</v>
      </c>
      <c r="C332" s="2">
        <v>0</v>
      </c>
      <c r="D332" s="2">
        <v>360554.1</v>
      </c>
      <c r="E332" s="2">
        <v>360554.1</v>
      </c>
      <c r="F332" s="2">
        <v>360554.1</v>
      </c>
      <c r="G332" s="20">
        <f t="shared" si="84"/>
        <v>100</v>
      </c>
    </row>
    <row r="333" spans="1:10" ht="89.25" outlineLevel="7" x14ac:dyDescent="0.2">
      <c r="A333" s="16"/>
      <c r="B333" s="1" t="s">
        <v>467</v>
      </c>
      <c r="C333" s="2">
        <v>0</v>
      </c>
      <c r="D333" s="2">
        <v>193000</v>
      </c>
      <c r="E333" s="2">
        <v>124000</v>
      </c>
      <c r="F333" s="2">
        <v>124000</v>
      </c>
      <c r="G333" s="20">
        <f t="shared" si="84"/>
        <v>100</v>
      </c>
    </row>
    <row r="334" spans="1:10" ht="51" outlineLevel="7" x14ac:dyDescent="0.2">
      <c r="A334" s="16"/>
      <c r="B334" s="1" t="s">
        <v>468</v>
      </c>
      <c r="C334" s="2">
        <v>0</v>
      </c>
      <c r="D334" s="2">
        <v>1200000</v>
      </c>
      <c r="E334" s="2">
        <v>1200000</v>
      </c>
      <c r="F334" s="2">
        <v>1200000</v>
      </c>
      <c r="G334" s="20">
        <f t="shared" si="84"/>
        <v>100</v>
      </c>
    </row>
    <row r="335" spans="1:10" ht="38.25" outlineLevel="7" x14ac:dyDescent="0.2">
      <c r="A335" s="16"/>
      <c r="B335" s="1" t="s">
        <v>469</v>
      </c>
      <c r="C335" s="2">
        <v>0</v>
      </c>
      <c r="D335" s="2">
        <v>44000</v>
      </c>
      <c r="E335" s="2">
        <v>44000</v>
      </c>
      <c r="F335" s="2">
        <v>44000</v>
      </c>
      <c r="G335" s="20">
        <f t="shared" si="84"/>
        <v>100</v>
      </c>
    </row>
    <row r="336" spans="1:10" s="10" customFormat="1" ht="114.75" outlineLevel="1" x14ac:dyDescent="0.2">
      <c r="A336" s="11" t="s">
        <v>387</v>
      </c>
      <c r="B336" s="12" t="s">
        <v>388</v>
      </c>
      <c r="C336" s="13">
        <f>C337</f>
        <v>0</v>
      </c>
      <c r="D336" s="13">
        <f t="shared" ref="D336:F337" si="85">D337</f>
        <v>0</v>
      </c>
      <c r="E336" s="13">
        <f t="shared" si="85"/>
        <v>0</v>
      </c>
      <c r="F336" s="13">
        <f t="shared" si="85"/>
        <v>760668.54</v>
      </c>
      <c r="G336" s="19">
        <v>0</v>
      </c>
    </row>
    <row r="337" spans="1:9" ht="127.5" outlineLevel="2" x14ac:dyDescent="0.2">
      <c r="A337" s="16" t="s">
        <v>389</v>
      </c>
      <c r="B337" s="14" t="s">
        <v>390</v>
      </c>
      <c r="C337" s="2">
        <f>C338</f>
        <v>0</v>
      </c>
      <c r="D337" s="2">
        <f t="shared" si="85"/>
        <v>0</v>
      </c>
      <c r="E337" s="2">
        <f t="shared" si="85"/>
        <v>0</v>
      </c>
      <c r="F337" s="2">
        <f t="shared" si="85"/>
        <v>760668.54</v>
      </c>
      <c r="G337" s="20">
        <v>0</v>
      </c>
    </row>
    <row r="338" spans="1:9" ht="114.75" outlineLevel="3" x14ac:dyDescent="0.2">
      <c r="A338" s="16" t="s">
        <v>391</v>
      </c>
      <c r="B338" s="14" t="s">
        <v>392</v>
      </c>
      <c r="C338" s="2">
        <v>0</v>
      </c>
      <c r="D338" s="2">
        <v>0</v>
      </c>
      <c r="E338" s="2">
        <v>0</v>
      </c>
      <c r="F338" s="2">
        <v>760668.54</v>
      </c>
      <c r="G338" s="20">
        <v>0</v>
      </c>
    </row>
    <row r="339" spans="1:9" ht="38.25" outlineLevel="4" x14ac:dyDescent="0.2">
      <c r="A339" s="16" t="s">
        <v>393</v>
      </c>
      <c r="B339" s="1" t="s">
        <v>394</v>
      </c>
      <c r="C339" s="2">
        <f>C340</f>
        <v>0</v>
      </c>
      <c r="D339" s="2">
        <f t="shared" ref="D339:F339" si="86">D340</f>
        <v>0</v>
      </c>
      <c r="E339" s="2">
        <f t="shared" si="86"/>
        <v>0</v>
      </c>
      <c r="F339" s="2">
        <f t="shared" si="86"/>
        <v>760668.54</v>
      </c>
      <c r="G339" s="20">
        <v>0</v>
      </c>
    </row>
    <row r="340" spans="1:9" ht="51" outlineLevel="5" collapsed="1" x14ac:dyDescent="0.2">
      <c r="A340" s="16" t="s">
        <v>395</v>
      </c>
      <c r="B340" s="1" t="s">
        <v>396</v>
      </c>
      <c r="C340" s="2">
        <v>0</v>
      </c>
      <c r="D340" s="2">
        <v>0</v>
      </c>
      <c r="E340" s="2">
        <v>0</v>
      </c>
      <c r="F340" s="2">
        <v>760668.54</v>
      </c>
      <c r="G340" s="20">
        <v>0</v>
      </c>
    </row>
    <row r="341" spans="1:9" ht="51" hidden="1" outlineLevel="7" x14ac:dyDescent="0.2">
      <c r="A341" s="16" t="s">
        <v>395</v>
      </c>
      <c r="B341" s="1" t="s">
        <v>396</v>
      </c>
      <c r="C341" s="2">
        <v>0</v>
      </c>
      <c r="D341" s="2">
        <v>0</v>
      </c>
      <c r="E341" s="2">
        <v>0</v>
      </c>
      <c r="F341" s="2">
        <v>760668.54</v>
      </c>
      <c r="G341" s="20" t="e">
        <f t="shared" si="84"/>
        <v>#DIV/0!</v>
      </c>
    </row>
    <row r="342" spans="1:9" s="10" customFormat="1" ht="76.5" outlineLevel="1" x14ac:dyDescent="0.2">
      <c r="A342" s="11" t="s">
        <v>397</v>
      </c>
      <c r="B342" s="12" t="s">
        <v>398</v>
      </c>
      <c r="C342" s="13">
        <f>C343</f>
        <v>0</v>
      </c>
      <c r="D342" s="13">
        <f t="shared" ref="D342:F342" si="87">D343</f>
        <v>0</v>
      </c>
      <c r="E342" s="13">
        <f t="shared" si="87"/>
        <v>0</v>
      </c>
      <c r="F342" s="13">
        <f t="shared" si="87"/>
        <v>-922997.54999999993</v>
      </c>
      <c r="G342" s="19">
        <v>0</v>
      </c>
    </row>
    <row r="343" spans="1:9" ht="63.75" outlineLevel="2" x14ac:dyDescent="0.2">
      <c r="A343" s="16" t="s">
        <v>399</v>
      </c>
      <c r="B343" s="1" t="s">
        <v>400</v>
      </c>
      <c r="C343" s="2">
        <f>C344+C347+C349</f>
        <v>0</v>
      </c>
      <c r="D343" s="2">
        <f t="shared" ref="D343:F343" si="88">D344+D347+D349</f>
        <v>0</v>
      </c>
      <c r="E343" s="2">
        <f t="shared" si="88"/>
        <v>0</v>
      </c>
      <c r="F343" s="2">
        <f t="shared" si="88"/>
        <v>-922997.54999999993</v>
      </c>
      <c r="G343" s="20">
        <v>0</v>
      </c>
    </row>
    <row r="344" spans="1:9" ht="102" outlineLevel="3" collapsed="1" x14ac:dyDescent="0.2">
      <c r="A344" s="16" t="s">
        <v>401</v>
      </c>
      <c r="B344" s="1" t="s">
        <v>402</v>
      </c>
      <c r="C344" s="2">
        <v>0</v>
      </c>
      <c r="D344" s="2">
        <v>0</v>
      </c>
      <c r="E344" s="2">
        <v>0</v>
      </c>
      <c r="F344" s="2">
        <v>0</v>
      </c>
      <c r="G344" s="20">
        <v>0</v>
      </c>
    </row>
    <row r="345" spans="1:9" ht="102" hidden="1" outlineLevel="7" x14ac:dyDescent="0.2">
      <c r="A345" s="16" t="s">
        <v>401</v>
      </c>
      <c r="B345" s="1" t="s">
        <v>402</v>
      </c>
      <c r="C345" s="2">
        <v>0</v>
      </c>
      <c r="D345" s="2">
        <v>0</v>
      </c>
      <c r="E345" s="2">
        <v>0</v>
      </c>
      <c r="F345" s="2">
        <v>-954957.5</v>
      </c>
      <c r="G345" s="20" t="e">
        <f t="shared" si="84"/>
        <v>#DIV/0!</v>
      </c>
    </row>
    <row r="346" spans="1:9" ht="102" hidden="1" outlineLevel="7" x14ac:dyDescent="0.2">
      <c r="A346" s="16" t="s">
        <v>401</v>
      </c>
      <c r="B346" s="1" t="s">
        <v>402</v>
      </c>
      <c r="C346" s="2">
        <v>0</v>
      </c>
      <c r="D346" s="2">
        <v>0</v>
      </c>
      <c r="E346" s="2">
        <v>0</v>
      </c>
      <c r="F346" s="2">
        <v>954957.5</v>
      </c>
      <c r="G346" s="20" t="e">
        <f t="shared" si="84"/>
        <v>#DIV/0!</v>
      </c>
    </row>
    <row r="347" spans="1:9" ht="191.25" outlineLevel="3" collapsed="1" x14ac:dyDescent="0.2">
      <c r="A347" s="16" t="s">
        <v>403</v>
      </c>
      <c r="B347" s="14" t="s">
        <v>404</v>
      </c>
      <c r="C347" s="2">
        <v>0</v>
      </c>
      <c r="D347" s="2">
        <v>0</v>
      </c>
      <c r="E347" s="2">
        <v>0</v>
      </c>
      <c r="F347" s="2">
        <v>-69130.36</v>
      </c>
      <c r="G347" s="20">
        <v>0</v>
      </c>
    </row>
    <row r="348" spans="1:9" ht="191.25" hidden="1" outlineLevel="7" x14ac:dyDescent="0.2">
      <c r="A348" s="16" t="s">
        <v>403</v>
      </c>
      <c r="B348" s="14" t="s">
        <v>404</v>
      </c>
      <c r="C348" s="2">
        <v>0</v>
      </c>
      <c r="D348" s="2">
        <v>0</v>
      </c>
      <c r="E348" s="2">
        <v>0</v>
      </c>
      <c r="F348" s="2">
        <v>-69130.36</v>
      </c>
      <c r="G348" s="20" t="e">
        <f t="shared" si="84"/>
        <v>#DIV/0!</v>
      </c>
    </row>
    <row r="349" spans="1:9" ht="63.75" outlineLevel="3" collapsed="1" x14ac:dyDescent="0.2">
      <c r="A349" s="16" t="s">
        <v>405</v>
      </c>
      <c r="B349" s="1" t="s">
        <v>406</v>
      </c>
      <c r="C349" s="2">
        <v>0</v>
      </c>
      <c r="D349" s="2">
        <v>0</v>
      </c>
      <c r="E349" s="2">
        <v>0</v>
      </c>
      <c r="F349" s="2">
        <v>-853867.19</v>
      </c>
      <c r="G349" s="20">
        <v>0</v>
      </c>
    </row>
    <row r="350" spans="1:9" ht="63.75" hidden="1" outlineLevel="7" x14ac:dyDescent="0.2">
      <c r="A350" s="16" t="s">
        <v>405</v>
      </c>
      <c r="B350" s="1" t="s">
        <v>406</v>
      </c>
      <c r="C350" s="16" t="s">
        <v>4</v>
      </c>
      <c r="D350" s="1" t="s">
        <v>5</v>
      </c>
      <c r="E350" s="2">
        <v>0</v>
      </c>
      <c r="F350" s="2">
        <v>0</v>
      </c>
      <c r="G350" s="2">
        <v>0</v>
      </c>
      <c r="H350" s="2">
        <v>-65671198.469999999</v>
      </c>
      <c r="I350" s="2">
        <v>-65671198.469999999</v>
      </c>
    </row>
    <row r="351" spans="1:9" ht="89.25" hidden="1" outlineLevel="7" x14ac:dyDescent="0.2">
      <c r="A351" s="16" t="s">
        <v>405</v>
      </c>
      <c r="B351" s="1" t="s">
        <v>406</v>
      </c>
      <c r="C351" s="16" t="s">
        <v>324</v>
      </c>
      <c r="D351" s="1" t="s">
        <v>325</v>
      </c>
      <c r="E351" s="2">
        <v>0</v>
      </c>
      <c r="F351" s="2">
        <v>0</v>
      </c>
      <c r="G351" s="2">
        <v>0</v>
      </c>
      <c r="H351" s="2">
        <v>64818759.07</v>
      </c>
      <c r="I351" s="2">
        <v>64818759.07</v>
      </c>
    </row>
  </sheetData>
  <mergeCells count="14">
    <mergeCell ref="E2:F2"/>
    <mergeCell ref="E1:F1"/>
    <mergeCell ref="E4:F4"/>
    <mergeCell ref="A14:A15"/>
    <mergeCell ref="A5:G8"/>
    <mergeCell ref="A9:G9"/>
    <mergeCell ref="A11:I11"/>
    <mergeCell ref="A10:I10"/>
    <mergeCell ref="A12:I12"/>
    <mergeCell ref="D14:E14"/>
    <mergeCell ref="C14:C15"/>
    <mergeCell ref="G14:G15"/>
    <mergeCell ref="F14:F15"/>
    <mergeCell ref="B14:B15"/>
  </mergeCells>
  <pageMargins left="0.35433070866141736" right="0.35433070866141736" top="0.39370078740157483" bottom="0.39370078740157483" header="0" footer="0"/>
  <pageSetup paperSize="9" scale="8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ДЧБ</vt:lpstr>
      <vt:lpstr>ДЧБ!APPT</vt:lpstr>
      <vt:lpstr>ДЧБ!FIO</vt:lpstr>
      <vt:lpstr>ДЧБ!SIGN</vt:lpstr>
      <vt:lpstr>ДЧБ!Заголовки_для_печати</vt:lpstr>
      <vt:lpstr>ДЧБ!Область_печати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Spec_Dohod</dc:creator>
  <dc:description>POI HSSF rep:2.56.0.391 (p5)</dc:description>
  <cp:lastModifiedBy>Dohod1</cp:lastModifiedBy>
  <cp:lastPrinted>2025-07-08T10:00:40Z</cp:lastPrinted>
  <dcterms:created xsi:type="dcterms:W3CDTF">2025-04-10T11:09:18Z</dcterms:created>
  <dcterms:modified xsi:type="dcterms:W3CDTF">2025-07-08T10:08:13Z</dcterms:modified>
</cp:coreProperties>
</file>