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ob_o\MOIDOC\Бородина\Мои документы\ДЛЯ РАЗМЕЩЕНИЯ НА САЙТЕ И ОБН\ПОСТАНОВЛЕНИЯ 2025\Август\"/>
    </mc:Choice>
  </mc:AlternateContent>
  <bookViews>
    <workbookView xWindow="0" yWindow="0" windowWidth="15480" windowHeight="11640"/>
  </bookViews>
  <sheets>
    <sheet name="Приложение 3,4,5,6" sheetId="1" r:id="rId1"/>
    <sheet name="Приложение 7" sheetId="3" r:id="rId2"/>
  </sheets>
  <definedNames>
    <definedName name="_xlnm.Print_Area" localSheetId="0">'Приложение 3,4,5,6'!$A$1:$I$114</definedName>
    <definedName name="_xlnm.Print_Area" localSheetId="1">'Приложение 7'!$A$1:$J$22</definedName>
  </definedNames>
  <calcPr calcId="162913"/>
</workbook>
</file>

<file path=xl/calcChain.xml><?xml version="1.0" encoding="utf-8"?>
<calcChain xmlns="http://schemas.openxmlformats.org/spreadsheetml/2006/main">
  <c r="H70" i="1" l="1"/>
  <c r="H69" i="1" s="1"/>
  <c r="I70" i="1"/>
  <c r="I69" i="1" s="1"/>
  <c r="G70" i="1"/>
  <c r="G69" i="1" s="1"/>
  <c r="H56" i="1"/>
  <c r="I56" i="1"/>
  <c r="G56" i="1"/>
  <c r="H42" i="1"/>
  <c r="I42" i="1"/>
  <c r="G42" i="1"/>
  <c r="I22" i="3" l="1"/>
  <c r="F22" i="3" s="1"/>
  <c r="H19" i="1"/>
  <c r="G19" i="1"/>
  <c r="H17" i="1"/>
  <c r="G17" i="1"/>
  <c r="H13" i="1"/>
  <c r="G13" i="1"/>
  <c r="H11" i="1"/>
  <c r="G11" i="1"/>
  <c r="H10" i="1"/>
  <c r="H9" i="1" s="1"/>
  <c r="G10" i="1"/>
  <c r="G9" i="1" s="1"/>
  <c r="H68" i="1"/>
  <c r="G68" i="1"/>
  <c r="H67" i="1"/>
  <c r="G67" i="1"/>
  <c r="H66" i="1"/>
  <c r="G66" i="1"/>
  <c r="H65" i="1"/>
  <c r="G65" i="1"/>
  <c r="H64" i="1"/>
  <c r="G64" i="1"/>
  <c r="H62" i="1"/>
  <c r="H61" i="1" s="1"/>
  <c r="G62" i="1"/>
  <c r="G61" i="1" s="1"/>
  <c r="H58" i="1"/>
  <c r="H54" i="1" s="1"/>
  <c r="H53" i="1" s="1"/>
  <c r="G58" i="1"/>
  <c r="G57" i="1" s="1"/>
  <c r="H55" i="1"/>
  <c r="G55" i="1"/>
  <c r="G107" i="1"/>
  <c r="G108" i="1"/>
  <c r="G109" i="1"/>
  <c r="G110" i="1"/>
  <c r="G111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5" i="1"/>
  <c r="G85" i="1"/>
  <c r="H84" i="1"/>
  <c r="G84" i="1"/>
  <c r="H111" i="1"/>
  <c r="H110" i="1"/>
  <c r="H109" i="1"/>
  <c r="H108" i="1"/>
  <c r="H107" i="1"/>
  <c r="H63" i="1" l="1"/>
  <c r="H60" i="1" s="1"/>
  <c r="G16" i="1"/>
  <c r="G8" i="1" s="1"/>
  <c r="H16" i="1"/>
  <c r="H8" i="1" s="1"/>
  <c r="H81" i="1"/>
  <c r="H80" i="1" s="1"/>
  <c r="H79" i="1" s="1"/>
  <c r="H78" i="1" s="1"/>
  <c r="H105" i="1"/>
  <c r="H104" i="1" s="1"/>
  <c r="G81" i="1"/>
  <c r="G80" i="1" s="1"/>
  <c r="G79" i="1" s="1"/>
  <c r="G78" i="1" s="1"/>
  <c r="G63" i="1"/>
  <c r="G60" i="1" s="1"/>
  <c r="H57" i="1"/>
  <c r="H106" i="1"/>
  <c r="G105" i="1"/>
  <c r="G54" i="1"/>
  <c r="G53" i="1" s="1"/>
  <c r="G106" i="1"/>
  <c r="A83" i="1"/>
  <c r="H52" i="1" l="1"/>
  <c r="H59" i="1"/>
  <c r="G52" i="1"/>
  <c r="G104" i="1"/>
  <c r="G103" i="1"/>
  <c r="H15" i="1"/>
  <c r="G15" i="1"/>
  <c r="G59" i="1"/>
  <c r="H103" i="1"/>
  <c r="I110" i="1"/>
  <c r="I111" i="1"/>
  <c r="I109" i="1"/>
  <c r="I108" i="1"/>
  <c r="I107" i="1"/>
  <c r="I87" i="1"/>
  <c r="I88" i="1"/>
  <c r="I13" i="1" l="1"/>
  <c r="I65" i="1" l="1"/>
  <c r="I66" i="1"/>
  <c r="I67" i="1"/>
  <c r="I68" i="1"/>
  <c r="I64" i="1"/>
  <c r="I85" i="1" l="1"/>
  <c r="I89" i="1"/>
  <c r="I90" i="1"/>
  <c r="I91" i="1"/>
  <c r="I92" i="1"/>
  <c r="I93" i="1"/>
  <c r="I84" i="1"/>
  <c r="I81" i="1" l="1"/>
  <c r="I80" i="1" s="1"/>
  <c r="I62" i="1"/>
  <c r="I58" i="1"/>
  <c r="I57" i="1" s="1"/>
  <c r="I9" i="3" l="1"/>
  <c r="I61" i="1"/>
  <c r="I54" i="1"/>
  <c r="I55" i="1"/>
  <c r="I17" i="1" l="1"/>
  <c r="I10" i="1"/>
  <c r="I11" i="1"/>
  <c r="A110" i="1" l="1"/>
  <c r="A109" i="1"/>
  <c r="A107" i="1"/>
  <c r="A91" i="1"/>
  <c r="A90" i="1"/>
  <c r="A89" i="1"/>
  <c r="A87" i="1"/>
  <c r="A84" i="1"/>
  <c r="I106" i="1" l="1"/>
  <c r="I63" i="1"/>
  <c r="I60" i="1" s="1"/>
  <c r="I16" i="3" l="1"/>
  <c r="I19" i="1"/>
  <c r="I16" i="1" s="1"/>
  <c r="I14" i="3" l="1"/>
  <c r="I11" i="3"/>
  <c r="F11" i="3" s="1"/>
  <c r="F9" i="3"/>
  <c r="I105" i="1"/>
  <c r="I103" i="1" s="1"/>
  <c r="I79" i="1"/>
  <c r="I78" i="1" s="1"/>
  <c r="I53" i="1"/>
  <c r="I52" i="1" s="1"/>
  <c r="I59" i="1"/>
  <c r="I9" i="1"/>
  <c r="I8" i="1" s="1"/>
  <c r="F14" i="3" l="1"/>
  <c r="I13" i="3"/>
  <c r="J8" i="1"/>
  <c r="H25" i="3"/>
  <c r="J101" i="1"/>
  <c r="G25" i="3"/>
  <c r="J76" i="1"/>
  <c r="I104" i="1"/>
  <c r="G16" i="3"/>
  <c r="I8" i="3"/>
  <c r="H16" i="3"/>
  <c r="H13" i="3" s="1"/>
  <c r="I15" i="1"/>
  <c r="G13" i="3" l="1"/>
  <c r="G24" i="3" s="1"/>
  <c r="G26" i="3" s="1"/>
  <c r="I24" i="3"/>
  <c r="I25" i="3"/>
  <c r="J52" i="1"/>
  <c r="F8" i="3"/>
  <c r="F16" i="3"/>
  <c r="F13" i="3" l="1"/>
  <c r="F24" i="3" s="1"/>
  <c r="I26" i="3"/>
  <c r="H24" i="3"/>
  <c r="H26" i="3" s="1"/>
</calcChain>
</file>

<file path=xl/sharedStrings.xml><?xml version="1.0" encoding="utf-8"?>
<sst xmlns="http://schemas.openxmlformats.org/spreadsheetml/2006/main" count="453" uniqueCount="115">
  <si>
    <t>Код бюджетной классификации</t>
  </si>
  <si>
    <t>Расходы, рублей</t>
  </si>
  <si>
    <t>ГРБС</t>
  </si>
  <si>
    <t>КВР</t>
  </si>
  <si>
    <t>Подпрограмма 1 «Формирование общедоступной информационно-коммуникационной среды</t>
  </si>
  <si>
    <t>Расходы на оплату членского взноса в Совет муниципальных образований</t>
  </si>
  <si>
    <t>Подпрограмма 2 «Развитие муниципальной службы и организация деятельности органов местного самоуправления»</t>
  </si>
  <si>
    <t>0113</t>
  </si>
  <si>
    <t>0104</t>
  </si>
  <si>
    <t>0102</t>
  </si>
  <si>
    <t>1001</t>
  </si>
  <si>
    <t>800</t>
  </si>
  <si>
    <t>200</t>
  </si>
  <si>
    <t>100</t>
  </si>
  <si>
    <t>300</t>
  </si>
  <si>
    <t>за счет средств краевого бюджета</t>
  </si>
  <si>
    <t>1202</t>
  </si>
  <si>
    <t>600</t>
  </si>
  <si>
    <t>за счет средств федерального бюджета</t>
  </si>
  <si>
    <t>за счет всех источников финансирования</t>
  </si>
  <si>
    <t>Приложение 6 к Программе</t>
  </si>
  <si>
    <t>Приложение 5 к Программе</t>
  </si>
  <si>
    <t>Приложение 4 к Программе</t>
  </si>
  <si>
    <t>3300000000</t>
  </si>
  <si>
    <t>3320000000</t>
  </si>
  <si>
    <t>3320100090</t>
  </si>
  <si>
    <t>3320202040</t>
  </si>
  <si>
    <t>3320100010</t>
  </si>
  <si>
    <t>3320159300</t>
  </si>
  <si>
    <t>332012Т060</t>
  </si>
  <si>
    <t>332012П040</t>
  </si>
  <si>
    <t>332012П060</t>
  </si>
  <si>
    <t>0105</t>
  </si>
  <si>
    <t>3320151200</t>
  </si>
  <si>
    <t>за счет средств бюджета Уинского муниципального округа Пермского края</t>
  </si>
  <si>
    <t>0203</t>
  </si>
  <si>
    <t>3320151180</t>
  </si>
  <si>
    <t>805</t>
  </si>
  <si>
    <t>Администрация округа</t>
  </si>
  <si>
    <t>КФСР</t>
  </si>
  <si>
    <t>КЦСР</t>
  </si>
  <si>
    <t>Наименование муниципальной программы, подпрограммы, мероприятия</t>
  </si>
  <si>
    <t xml:space="preserve">Ответственный исполнитель, соисполнители, участники </t>
  </si>
  <si>
    <t>Всего</t>
  </si>
  <si>
    <t>Приложение 3 к Программе</t>
  </si>
  <si>
    <t>Краевой бюджет</t>
  </si>
  <si>
    <t>Федеральный бюджет</t>
  </si>
  <si>
    <t>Внебюджетные источники</t>
  </si>
  <si>
    <t>Основное мероприятие «Расходы на уплату взносов»:</t>
  </si>
  <si>
    <t>Основное мероприятие «Публикация информации в периодической печати»:</t>
  </si>
  <si>
    <t>Бюджет муниципального округа</t>
  </si>
  <si>
    <t xml:space="preserve">Ответственный исполнитель </t>
  </si>
  <si>
    <t>Срок начала реализации (дд.мм.гггг)</t>
  </si>
  <si>
    <t>Срок окончания реализации (дд.мм.гггг)</t>
  </si>
  <si>
    <t>Объем ресурсного обеспечения ( руб.)</t>
  </si>
  <si>
    <t>2.1</t>
  </si>
  <si>
    <t>План</t>
  </si>
  <si>
    <t>мероприятий по реализации муниципальной программы</t>
  </si>
  <si>
    <t>N п/п</t>
  </si>
  <si>
    <t>Наименование подпрограмм, основных мероприятий, показателей</t>
  </si>
  <si>
    <t>X</t>
  </si>
  <si>
    <t xml:space="preserve"> Подпрограмма 1 «Формирование общедоступной информационно-коммуникационной среды»</t>
  </si>
  <si>
    <t>1.1</t>
  </si>
  <si>
    <t>1.2</t>
  </si>
  <si>
    <t>Результат: обеспечение населения информационными и телевизионными материалами, освещающими деятельность администрации района, обмен опытом и информационное сотрудничество во всех сферах социально-экономической деятельности для эффективного решения вопросов местного значения</t>
  </si>
  <si>
    <t xml:space="preserve"> Подпрограмма «Развитие муниципальной службы и организация деятельности органов местного самоуправления»</t>
  </si>
  <si>
    <t>Результат:  Обеспечение прав граж-дан на пенсионное обес-печение</t>
  </si>
  <si>
    <t>Основное мероприятие«Обеспечение деятельности органов местного самоуправления»</t>
  </si>
  <si>
    <t>Результат: количество муниципальных служащих, прошедших программы повышения квалификации и профессиональной переподготовки – 24 чел.</t>
  </si>
  <si>
    <t>2.2</t>
  </si>
  <si>
    <t>Результат: Развитие межмуниципального взаимодействия при организации деятельности администрации округа</t>
  </si>
  <si>
    <t xml:space="preserve">Основное мероприятие«Меры социальной помощи и поддержки отдельных категорий населения».
</t>
  </si>
  <si>
    <r>
      <t>Результат:Доля внедрения автоматизированных технологий и специальных программных средств</t>
    </r>
    <r>
      <rPr>
        <sz val="12"/>
        <color rgb="FF333333"/>
        <rFont val="Times New Roman"/>
        <family val="1"/>
        <charset val="204"/>
      </rPr>
      <t xml:space="preserve"> для обеспечения деятельности администрации Уинского муниципального округа -40%,</t>
    </r>
  </si>
  <si>
    <r>
      <t>Результат:</t>
    </r>
    <r>
      <rPr>
        <sz val="12"/>
        <rFont val="Times New Roman"/>
        <family val="1"/>
        <charset val="204"/>
      </rPr>
      <t xml:space="preserve"> Доля модернизации рабочих мест в администрации Уинского муниципального округа-35%</t>
    </r>
  </si>
  <si>
    <t>Результат: Доля пользователей в администрации Уинского муниципального района, включенных в электронную систему документооборота-90%</t>
  </si>
  <si>
    <t>Результат: Количество обращений населения и организаций в администрацию Уинского муниципального округа с использованием информационных и телекоммуникационных технологий-10чел..</t>
  </si>
  <si>
    <t>Основное мероприятие "Расходы на уплату взносов"</t>
  </si>
  <si>
    <t>Основное мероприятие "Публикация информации в периодической печати"</t>
  </si>
  <si>
    <t>Основное мероприятие: "Обеспечение деятельности органов местного самоуправления"</t>
  </si>
  <si>
    <t>3320100000</t>
  </si>
  <si>
    <t>Основное мероприятие: Меры социальной помощи и поддержки отдельных категорий населения"</t>
  </si>
  <si>
    <t>3320200000</t>
  </si>
  <si>
    <t>Предоставление субсидии некоммерческим организациям, не являющимся государственными (муниципальными) учреждениями,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</si>
  <si>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</si>
  <si>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Глава муниципального образования</t>
  </si>
  <si>
    <t>Содержание деятельности органов местного самоуправления</t>
  </si>
  <si>
    <t>Образование комиссий по делам несовершеннолетних и защите их прав и организация их деятельности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</si>
  <si>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</si>
  <si>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Составление протоколов об административных правонарушениях</t>
  </si>
  <si>
    <t>Осуществление полномочий по созданию и организации деятельности административных комиссий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</si>
  <si>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</si>
  <si>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Государственная регистрация актов гражданского состояния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</si>
  <si>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</si>
  <si>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на территориях, где отсутствуют военные комиссариаты</t>
  </si>
  <si>
    <t>Конкурс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</si>
  <si>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332012P110</t>
  </si>
  <si>
    <t>2025 год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</si>
  <si>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</si>
  <si>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332012У110</t>
  </si>
  <si>
    <t>332012С150</t>
  </si>
  <si>
    <t>332012В230</t>
  </si>
  <si>
    <t>2026 год</t>
  </si>
  <si>
    <t>332012С550</t>
  </si>
  <si>
    <t>332012Р110</t>
  </si>
  <si>
    <t>Конкурс комиссий по делам несовершеннолетних и защите их прав по достижению наиболее результативных значений показателей эффективности их деятельности</t>
  </si>
  <si>
    <t>332012С420</t>
  </si>
  <si>
    <t xml:space="preserve">Финансовое обеспечение реализации муниципальной программы "Развитие муниципального управления в Уинском муниципальном округе на 2025 - 2027 годы" </t>
  </si>
  <si>
    <t>2027 год</t>
  </si>
  <si>
    <t>Муниципальная программа Уинского  муниципального района «Развитие муниципального управления в Уинском муниципальном округе на 2025 - 2027 годы»</t>
  </si>
  <si>
    <t xml:space="preserve">"Развитие муниципального управления в Уинском муниципальном округе на 2025 - 2027 годы" </t>
  </si>
  <si>
    <t>Выплата стипендии студентам, заключившим договор о целевом обучении</t>
  </si>
  <si>
    <t>Основное мероприятие: Выплата стипендии студентам, заключившим договор о целевом обучении</t>
  </si>
  <si>
    <t>3320300000</t>
  </si>
  <si>
    <t>3320301020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</si>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</sst>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"/>
    </font>
    <font>
      <sz val="12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114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49" fontId="0" fillId="2" borderId="4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/>
    </xf>
    <xf numFmtId="49" fontId="0" fillId="2" borderId="2" xfId="0" applyNumberForma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4" fontId="2" fillId="2" borderId="1" xfId="0" applyNumberFormat="1" applyFont="1" applyFill="1" applyBorder="1" applyAlignment="1">
      <alignment horizontal="right" vertical="top"/>
    </xf>
    <xf numFmtId="0" fontId="6" fillId="2" borderId="2" xfId="0" applyFont="1" applyFill="1" applyBorder="1" applyAlignment="1">
      <alignment vertical="top" wrapText="1"/>
    </xf>
    <xf numFmtId="0" fontId="0" fillId="2" borderId="1" xfId="0" applyFill="1" applyBorder="1"/>
    <xf numFmtId="0" fontId="5" fillId="2" borderId="9" xfId="0" applyFont="1" applyFill="1" applyBorder="1" applyAlignment="1">
      <alignment horizontal="left" wrapText="1"/>
    </xf>
    <xf numFmtId="0" fontId="0" fillId="2" borderId="4" xfId="0" applyFill="1" applyBorder="1"/>
    <xf numFmtId="49" fontId="0" fillId="2" borderId="4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right" vertical="top"/>
    </xf>
    <xf numFmtId="0" fontId="8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0" xfId="0" applyFill="1" applyBorder="1"/>
    <xf numFmtId="4" fontId="6" fillId="2" borderId="0" xfId="0" applyNumberFormat="1" applyFont="1" applyFill="1" applyAlignment="1">
      <alignment horizontal="right"/>
    </xf>
    <xf numFmtId="4" fontId="0" fillId="0" borderId="0" xfId="0" applyNumberFormat="1"/>
    <xf numFmtId="0" fontId="0" fillId="2" borderId="0" xfId="0" applyFill="1"/>
    <xf numFmtId="0" fontId="6" fillId="2" borderId="1" xfId="0" applyFont="1" applyFill="1" applyBorder="1" applyAlignment="1">
      <alignment vertical="top" wrapText="1"/>
    </xf>
    <xf numFmtId="49" fontId="0" fillId="2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right" vertical="top"/>
    </xf>
    <xf numFmtId="49" fontId="12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4" fontId="13" fillId="0" borderId="1" xfId="1" applyNumberFormat="1" applyBorder="1"/>
    <xf numFmtId="0" fontId="6" fillId="2" borderId="0" xfId="0" applyFont="1" applyFill="1" applyBorder="1" applyAlignment="1">
      <alignment horizontal="left" vertical="top" wrapText="1"/>
    </xf>
    <xf numFmtId="4" fontId="13" fillId="0" borderId="0" xfId="1" applyNumberFormat="1"/>
    <xf numFmtId="0" fontId="6" fillId="2" borderId="0" xfId="0" applyFont="1" applyFill="1" applyBorder="1" applyAlignment="1">
      <alignment horizontal="center" vertical="top" wrapText="1"/>
    </xf>
    <xf numFmtId="49" fontId="0" fillId="2" borderId="0" xfId="0" applyNumberForma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top" wrapText="1"/>
    </xf>
    <xf numFmtId="4" fontId="16" fillId="0" borderId="1" xfId="1" applyNumberFormat="1" applyFont="1" applyBorder="1"/>
    <xf numFmtId="0" fontId="0" fillId="2" borderId="1" xfId="0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center" vertical="center"/>
    </xf>
    <xf numFmtId="4" fontId="15" fillId="0" borderId="1" xfId="2" applyNumberFormat="1" applyBorder="1"/>
    <xf numFmtId="4" fontId="15" fillId="0" borderId="0" xfId="2" applyNumberFormat="1" applyBorder="1"/>
    <xf numFmtId="0" fontId="13" fillId="0" borderId="1" xfId="1" applyBorder="1"/>
    <xf numFmtId="0" fontId="13" fillId="0" borderId="0" xfId="1"/>
    <xf numFmtId="0" fontId="13" fillId="0" borderId="0" xfId="1"/>
    <xf numFmtId="0" fontId="13" fillId="0" borderId="0" xfId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showGridLines="0" tabSelected="1" view="pageBreakPreview" zoomScaleNormal="100" zoomScaleSheetLayoutView="100" workbookViewId="0">
      <selection activeCell="H52" sqref="H52"/>
    </sheetView>
  </sheetViews>
  <sheetFormatPr defaultRowHeight="12.75" x14ac:dyDescent="0.2"/>
  <cols>
    <col min="1" max="1" width="33.7109375" style="15" customWidth="1"/>
    <col min="2" max="2" width="17.140625" style="15" customWidth="1"/>
    <col min="3" max="3" width="9" style="15" customWidth="1"/>
    <col min="4" max="4" width="17.5703125" style="15" customWidth="1"/>
    <col min="5" max="5" width="18.7109375" style="15" customWidth="1"/>
    <col min="6" max="6" width="18.42578125" style="15" customWidth="1"/>
    <col min="7" max="7" width="21.28515625" style="15" customWidth="1"/>
    <col min="8" max="8" width="20.85546875" style="15" customWidth="1"/>
    <col min="9" max="9" width="19.5703125" style="15" customWidth="1"/>
    <col min="10" max="10" width="13.85546875" style="15" bestFit="1" customWidth="1"/>
    <col min="11" max="16384" width="9.140625" style="15"/>
  </cols>
  <sheetData>
    <row r="1" spans="1:10" ht="15.75" x14ac:dyDescent="0.25">
      <c r="H1" s="16" t="s">
        <v>44</v>
      </c>
    </row>
    <row r="2" spans="1:10" ht="52.5" customHeight="1" x14ac:dyDescent="0.3">
      <c r="A2" s="98" t="s">
        <v>106</v>
      </c>
      <c r="B2" s="98"/>
      <c r="C2" s="98"/>
      <c r="D2" s="98"/>
      <c r="E2" s="98"/>
      <c r="F2" s="98"/>
      <c r="G2" s="98"/>
      <c r="H2" s="98"/>
      <c r="I2" s="98"/>
    </row>
    <row r="3" spans="1:10" ht="18.75" x14ac:dyDescent="0.3">
      <c r="C3" s="17"/>
      <c r="D3" s="17"/>
      <c r="E3" s="17" t="s">
        <v>19</v>
      </c>
      <c r="G3" s="18"/>
      <c r="H3" s="18"/>
      <c r="I3" s="18"/>
    </row>
    <row r="4" spans="1:10" ht="13.5" thickBot="1" x14ac:dyDescent="0.25">
      <c r="G4" s="18"/>
      <c r="H4" s="18"/>
      <c r="I4" s="18"/>
    </row>
    <row r="5" spans="1:10" ht="46.5" customHeight="1" x14ac:dyDescent="0.25">
      <c r="A5" s="92" t="s">
        <v>41</v>
      </c>
      <c r="B5" s="92" t="s">
        <v>42</v>
      </c>
      <c r="C5" s="94" t="s">
        <v>0</v>
      </c>
      <c r="D5" s="94"/>
      <c r="E5" s="94"/>
      <c r="F5" s="94"/>
      <c r="G5" s="95" t="s">
        <v>1</v>
      </c>
      <c r="H5" s="96"/>
      <c r="I5" s="97"/>
    </row>
    <row r="6" spans="1:10" ht="16.5" thickBot="1" x14ac:dyDescent="0.25">
      <c r="A6" s="93"/>
      <c r="B6" s="93"/>
      <c r="C6" s="19" t="s">
        <v>2</v>
      </c>
      <c r="D6" s="19" t="s">
        <v>39</v>
      </c>
      <c r="E6" s="19" t="s">
        <v>40</v>
      </c>
      <c r="F6" s="19" t="s">
        <v>3</v>
      </c>
      <c r="G6" s="20" t="s">
        <v>96</v>
      </c>
      <c r="H6" s="20" t="s">
        <v>101</v>
      </c>
      <c r="I6" s="20" t="s">
        <v>107</v>
      </c>
    </row>
    <row r="7" spans="1:10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1">
        <v>6</v>
      </c>
      <c r="G7" s="23">
        <v>7</v>
      </c>
      <c r="H7" s="23">
        <v>8</v>
      </c>
      <c r="I7" s="23">
        <v>9</v>
      </c>
    </row>
    <row r="8" spans="1:10" ht="94.5" x14ac:dyDescent="0.2">
      <c r="A8" s="24" t="s">
        <v>108</v>
      </c>
      <c r="B8" s="25" t="s">
        <v>38</v>
      </c>
      <c r="C8" s="26" t="s">
        <v>37</v>
      </c>
      <c r="D8" s="27"/>
      <c r="E8" s="28" t="s">
        <v>23</v>
      </c>
      <c r="F8" s="29"/>
      <c r="G8" s="34">
        <f>G9+G16</f>
        <v>44998290.710000001</v>
      </c>
      <c r="H8" s="34">
        <f t="shared" ref="H8:I8" si="0">H9+H16</f>
        <v>42014053.969999999</v>
      </c>
      <c r="I8" s="34">
        <f t="shared" si="0"/>
        <v>43695405.239999995</v>
      </c>
      <c r="J8" s="18">
        <f>SUM(G8:I8)</f>
        <v>130707749.92</v>
      </c>
    </row>
    <row r="9" spans="1:10" ht="15.75" x14ac:dyDescent="0.2">
      <c r="A9" s="102" t="s">
        <v>4</v>
      </c>
      <c r="B9" s="31" t="s">
        <v>43</v>
      </c>
      <c r="C9" s="26"/>
      <c r="D9" s="27"/>
      <c r="E9" s="32">
        <v>3310000000</v>
      </c>
      <c r="F9" s="33"/>
      <c r="G9" s="34">
        <f t="shared" ref="G9:I9" si="1">G10</f>
        <v>1424212</v>
      </c>
      <c r="H9" s="34">
        <f t="shared" si="1"/>
        <v>1424212</v>
      </c>
      <c r="I9" s="34">
        <f t="shared" si="1"/>
        <v>1424212</v>
      </c>
      <c r="J9" s="18"/>
    </row>
    <row r="10" spans="1:10" ht="47.25" customHeight="1" x14ac:dyDescent="0.2">
      <c r="A10" s="103"/>
      <c r="B10" s="35" t="s">
        <v>38</v>
      </c>
      <c r="C10" s="36"/>
      <c r="D10" s="36"/>
      <c r="E10" s="32">
        <v>3310000000</v>
      </c>
      <c r="F10" s="33"/>
      <c r="G10" s="34">
        <f t="shared" ref="G10:H10" si="2">G12+G14</f>
        <v>1424212</v>
      </c>
      <c r="H10" s="34">
        <f t="shared" si="2"/>
        <v>1424212</v>
      </c>
      <c r="I10" s="34">
        <f t="shared" ref="I10" si="3">I12+I14</f>
        <v>1424212</v>
      </c>
    </row>
    <row r="11" spans="1:10" ht="47.25" customHeight="1" x14ac:dyDescent="0.25">
      <c r="A11" s="37" t="s">
        <v>76</v>
      </c>
      <c r="B11" s="35" t="s">
        <v>38</v>
      </c>
      <c r="C11" s="38"/>
      <c r="D11" s="36"/>
      <c r="E11" s="32">
        <v>3310100000</v>
      </c>
      <c r="F11" s="33"/>
      <c r="G11" s="34">
        <f t="shared" ref="G11:I11" si="4">G12</f>
        <v>290000</v>
      </c>
      <c r="H11" s="34">
        <f t="shared" si="4"/>
        <v>290000</v>
      </c>
      <c r="I11" s="34">
        <f t="shared" si="4"/>
        <v>290000</v>
      </c>
    </row>
    <row r="12" spans="1:10" ht="47.25" customHeight="1" x14ac:dyDescent="0.2">
      <c r="A12" s="25" t="s">
        <v>5</v>
      </c>
      <c r="B12" s="31"/>
      <c r="C12" s="39" t="s">
        <v>37</v>
      </c>
      <c r="D12" s="40" t="s">
        <v>7</v>
      </c>
      <c r="E12" s="41">
        <v>3310102020</v>
      </c>
      <c r="F12" s="42" t="s">
        <v>11</v>
      </c>
      <c r="G12" s="68">
        <v>290000</v>
      </c>
      <c r="H12" s="68">
        <v>290000</v>
      </c>
      <c r="I12" s="68">
        <v>290000</v>
      </c>
    </row>
    <row r="13" spans="1:10" ht="51.75" customHeight="1" x14ac:dyDescent="0.25">
      <c r="A13" s="37" t="s">
        <v>77</v>
      </c>
      <c r="B13" s="35" t="s">
        <v>38</v>
      </c>
      <c r="C13" s="39"/>
      <c r="D13" s="40"/>
      <c r="E13" s="44">
        <v>3310200000</v>
      </c>
      <c r="F13" s="45"/>
      <c r="G13" s="63">
        <f t="shared" ref="G13:I13" si="5">G14</f>
        <v>1134212</v>
      </c>
      <c r="H13" s="63">
        <f t="shared" si="5"/>
        <v>1134212</v>
      </c>
      <c r="I13" s="63">
        <f t="shared" si="5"/>
        <v>1134212</v>
      </c>
    </row>
    <row r="14" spans="1:10" ht="135" x14ac:dyDescent="0.25">
      <c r="A14" s="47" t="s">
        <v>82</v>
      </c>
      <c r="B14" s="25"/>
      <c r="C14" s="39" t="s">
        <v>37</v>
      </c>
      <c r="D14" s="40" t="s">
        <v>16</v>
      </c>
      <c r="E14" s="41">
        <v>3310220030</v>
      </c>
      <c r="F14" s="42" t="s">
        <v>17</v>
      </c>
      <c r="G14" s="68">
        <v>1134212</v>
      </c>
      <c r="H14" s="68">
        <v>1134212</v>
      </c>
      <c r="I14" s="68">
        <v>1134212</v>
      </c>
    </row>
    <row r="15" spans="1:10" ht="15.75" x14ac:dyDescent="0.2">
      <c r="A15" s="102" t="s">
        <v>6</v>
      </c>
      <c r="B15" s="31" t="s">
        <v>43</v>
      </c>
      <c r="C15" s="39"/>
      <c r="D15" s="40"/>
      <c r="E15" s="48" t="s">
        <v>24</v>
      </c>
      <c r="F15" s="32"/>
      <c r="G15" s="49">
        <f t="shared" ref="G15:I15" si="6">G16</f>
        <v>43574078.710000001</v>
      </c>
      <c r="H15" s="49">
        <f t="shared" si="6"/>
        <v>40589841.969999999</v>
      </c>
      <c r="I15" s="49">
        <f t="shared" si="6"/>
        <v>42271193.239999995</v>
      </c>
    </row>
    <row r="16" spans="1:10" ht="31.5" x14ac:dyDescent="0.2">
      <c r="A16" s="103"/>
      <c r="B16" s="35" t="s">
        <v>38</v>
      </c>
      <c r="C16" s="36"/>
      <c r="D16" s="36"/>
      <c r="E16" s="48" t="s">
        <v>24</v>
      </c>
      <c r="F16" s="32"/>
      <c r="G16" s="49">
        <f>G17+G19+G42</f>
        <v>43574078.710000001</v>
      </c>
      <c r="H16" s="49">
        <f t="shared" ref="H16:I16" si="7">H17+H19+H42</f>
        <v>40589841.969999999</v>
      </c>
      <c r="I16" s="49">
        <f t="shared" si="7"/>
        <v>42271193.239999995</v>
      </c>
    </row>
    <row r="17" spans="1:9" ht="63" x14ac:dyDescent="0.25">
      <c r="A17" s="50" t="s">
        <v>80</v>
      </c>
      <c r="B17" s="25" t="s">
        <v>38</v>
      </c>
      <c r="C17" s="36"/>
      <c r="D17" s="36"/>
      <c r="E17" s="48" t="s">
        <v>81</v>
      </c>
      <c r="F17" s="32"/>
      <c r="G17" s="49">
        <f t="shared" ref="G17:I17" si="8">G18</f>
        <v>3700580</v>
      </c>
      <c r="H17" s="49">
        <f t="shared" si="8"/>
        <v>3636195</v>
      </c>
      <c r="I17" s="49">
        <f t="shared" si="8"/>
        <v>3636195</v>
      </c>
    </row>
    <row r="18" spans="1:9" ht="94.5" x14ac:dyDescent="0.25">
      <c r="A18" s="51" t="s">
        <v>83</v>
      </c>
      <c r="B18" s="25"/>
      <c r="C18" s="42" t="s">
        <v>37</v>
      </c>
      <c r="D18" s="42" t="s">
        <v>10</v>
      </c>
      <c r="E18" s="42" t="s">
        <v>26</v>
      </c>
      <c r="F18" s="42" t="s">
        <v>14</v>
      </c>
      <c r="G18" s="88">
        <v>3700580</v>
      </c>
      <c r="H18" s="88">
        <v>3636195</v>
      </c>
      <c r="I18" s="88">
        <v>3636195</v>
      </c>
    </row>
    <row r="19" spans="1:9" ht="63" x14ac:dyDescent="0.25">
      <c r="A19" s="52" t="s">
        <v>78</v>
      </c>
      <c r="B19" s="25"/>
      <c r="C19" s="42"/>
      <c r="D19" s="42"/>
      <c r="E19" s="45" t="s">
        <v>79</v>
      </c>
      <c r="F19" s="45"/>
      <c r="G19" s="63">
        <f>SUM(G20:G41)</f>
        <v>39806298.710000001</v>
      </c>
      <c r="H19" s="63">
        <f>SUM(H20:H41)</f>
        <v>36886446.969999999</v>
      </c>
      <c r="I19" s="63">
        <f>SUM(I20:I41)</f>
        <v>38567798.239999995</v>
      </c>
    </row>
    <row r="20" spans="1:9" ht="32.25" customHeight="1" x14ac:dyDescent="0.25">
      <c r="A20" s="79" t="s">
        <v>84</v>
      </c>
      <c r="B20" s="59"/>
      <c r="C20" s="60" t="s">
        <v>37</v>
      </c>
      <c r="D20" s="60" t="s">
        <v>9</v>
      </c>
      <c r="E20" s="60" t="s">
        <v>27</v>
      </c>
      <c r="F20" s="60" t="s">
        <v>13</v>
      </c>
      <c r="G20" s="88">
        <v>3473886.82</v>
      </c>
      <c r="H20" s="88">
        <v>2675106.8200000003</v>
      </c>
      <c r="I20" s="88">
        <v>2675106.8200000003</v>
      </c>
    </row>
    <row r="21" spans="1:9" ht="32.25" customHeight="1" x14ac:dyDescent="0.2">
      <c r="A21" s="80" t="s">
        <v>94</v>
      </c>
      <c r="B21" s="66"/>
      <c r="C21" s="60" t="s">
        <v>37</v>
      </c>
      <c r="D21" s="60" t="s">
        <v>9</v>
      </c>
      <c r="E21" s="60" t="s">
        <v>103</v>
      </c>
      <c r="F21" s="60" t="s">
        <v>13</v>
      </c>
      <c r="G21" s="61"/>
      <c r="H21" s="61"/>
      <c r="I21" s="61"/>
    </row>
    <row r="22" spans="1:9" ht="19.5" customHeight="1" x14ac:dyDescent="0.2">
      <c r="A22" s="99" t="s">
        <v>85</v>
      </c>
      <c r="B22" s="104"/>
      <c r="C22" s="60" t="s">
        <v>37</v>
      </c>
      <c r="D22" s="60" t="s">
        <v>8</v>
      </c>
      <c r="E22" s="60" t="s">
        <v>25</v>
      </c>
      <c r="F22" s="60" t="s">
        <v>13</v>
      </c>
      <c r="G22" s="88">
        <v>24905487</v>
      </c>
      <c r="H22" s="88">
        <v>24519450.760000002</v>
      </c>
      <c r="I22" s="88">
        <v>25636475.419999998</v>
      </c>
    </row>
    <row r="23" spans="1:9" ht="19.5" customHeight="1" x14ac:dyDescent="0.2">
      <c r="A23" s="100"/>
      <c r="B23" s="104"/>
      <c r="C23" s="60" t="s">
        <v>37</v>
      </c>
      <c r="D23" s="60" t="s">
        <v>8</v>
      </c>
      <c r="E23" s="60" t="s">
        <v>25</v>
      </c>
      <c r="F23" s="60" t="s">
        <v>12</v>
      </c>
      <c r="G23" s="88">
        <v>6329223.9699999997</v>
      </c>
      <c r="H23" s="88">
        <v>5353481.3899999997</v>
      </c>
      <c r="I23" s="88">
        <v>5709016</v>
      </c>
    </row>
    <row r="24" spans="1:9" ht="19.5" customHeight="1" x14ac:dyDescent="0.2">
      <c r="A24" s="100"/>
      <c r="B24" s="104"/>
      <c r="C24" s="60" t="s">
        <v>37</v>
      </c>
      <c r="D24" s="60" t="s">
        <v>8</v>
      </c>
      <c r="E24" s="60" t="s">
        <v>25</v>
      </c>
      <c r="F24" s="60" t="s">
        <v>14</v>
      </c>
      <c r="G24" s="61">
        <v>0</v>
      </c>
      <c r="H24" s="61">
        <v>0</v>
      </c>
      <c r="I24" s="61">
        <v>0</v>
      </c>
    </row>
    <row r="25" spans="1:9" ht="19.5" customHeight="1" x14ac:dyDescent="0.2">
      <c r="A25" s="101"/>
      <c r="B25" s="104"/>
      <c r="C25" s="60" t="s">
        <v>37</v>
      </c>
      <c r="D25" s="60" t="s">
        <v>8</v>
      </c>
      <c r="E25" s="60" t="s">
        <v>25</v>
      </c>
      <c r="F25" s="60" t="s">
        <v>11</v>
      </c>
      <c r="G25" s="88">
        <v>999900.92</v>
      </c>
      <c r="H25" s="88">
        <v>47108</v>
      </c>
      <c r="I25" s="88">
        <v>252800</v>
      </c>
    </row>
    <row r="26" spans="1:9" ht="99.75" hidden="1" customHeight="1" x14ac:dyDescent="0.2">
      <c r="A26" s="80" t="s">
        <v>94</v>
      </c>
      <c r="B26" s="104"/>
      <c r="C26" s="60" t="s">
        <v>37</v>
      </c>
      <c r="D26" s="60" t="s">
        <v>9</v>
      </c>
      <c r="E26" s="60" t="s">
        <v>95</v>
      </c>
      <c r="F26" s="60" t="s">
        <v>13</v>
      </c>
      <c r="G26" s="61">
        <v>0</v>
      </c>
      <c r="H26" s="61">
        <v>0</v>
      </c>
      <c r="I26" s="61">
        <v>0</v>
      </c>
    </row>
    <row r="27" spans="1:9" ht="38.25" customHeight="1" x14ac:dyDescent="0.2">
      <c r="A27" s="99" t="s">
        <v>86</v>
      </c>
      <c r="B27" s="104"/>
      <c r="C27" s="60" t="s">
        <v>37</v>
      </c>
      <c r="D27" s="60" t="s">
        <v>8</v>
      </c>
      <c r="E27" s="60" t="s">
        <v>99</v>
      </c>
      <c r="F27" s="60" t="s">
        <v>13</v>
      </c>
      <c r="G27" s="88">
        <v>1312500</v>
      </c>
      <c r="H27" s="88">
        <v>1341600</v>
      </c>
      <c r="I27" s="88">
        <v>1341600</v>
      </c>
    </row>
    <row r="28" spans="1:9" ht="36.75" customHeight="1" x14ac:dyDescent="0.2">
      <c r="A28" s="101"/>
      <c r="B28" s="104"/>
      <c r="C28" s="60" t="s">
        <v>37</v>
      </c>
      <c r="D28" s="60" t="s">
        <v>8</v>
      </c>
      <c r="E28" s="60" t="s">
        <v>99</v>
      </c>
      <c r="F28" s="60" t="s">
        <v>12</v>
      </c>
      <c r="G28" s="88">
        <v>94200</v>
      </c>
      <c r="H28" s="88">
        <v>94200</v>
      </c>
      <c r="I28" s="88">
        <v>94200</v>
      </c>
    </row>
    <row r="29" spans="1:9" s="58" customFormat="1" ht="101.25" customHeight="1" x14ac:dyDescent="0.2">
      <c r="A29" s="80" t="s">
        <v>104</v>
      </c>
      <c r="B29" s="104"/>
      <c r="C29" s="60" t="s">
        <v>37</v>
      </c>
      <c r="D29" s="60" t="s">
        <v>8</v>
      </c>
      <c r="E29" s="60" t="s">
        <v>105</v>
      </c>
      <c r="F29" s="60" t="s">
        <v>13</v>
      </c>
      <c r="G29" s="61"/>
      <c r="H29" s="61"/>
      <c r="I29" s="61"/>
    </row>
    <row r="30" spans="1:9" ht="48" customHeight="1" x14ac:dyDescent="0.2">
      <c r="A30" s="99" t="s">
        <v>87</v>
      </c>
      <c r="B30" s="104"/>
      <c r="C30" s="60" t="s">
        <v>37</v>
      </c>
      <c r="D30" s="60" t="s">
        <v>8</v>
      </c>
      <c r="E30" s="60" t="s">
        <v>100</v>
      </c>
      <c r="F30" s="60" t="s">
        <v>13</v>
      </c>
      <c r="G30" s="88">
        <v>219396</v>
      </c>
      <c r="H30" s="88">
        <v>226496</v>
      </c>
      <c r="I30" s="88">
        <v>226496</v>
      </c>
    </row>
    <row r="31" spans="1:9" ht="55.5" customHeight="1" x14ac:dyDescent="0.2">
      <c r="A31" s="101"/>
      <c r="B31" s="104"/>
      <c r="C31" s="60" t="s">
        <v>37</v>
      </c>
      <c r="D31" s="60" t="s">
        <v>8</v>
      </c>
      <c r="E31" s="60" t="s">
        <v>100</v>
      </c>
      <c r="F31" s="60" t="s">
        <v>12</v>
      </c>
      <c r="G31" s="88">
        <v>134604</v>
      </c>
      <c r="H31" s="88">
        <v>134604</v>
      </c>
      <c r="I31" s="88">
        <v>134604</v>
      </c>
    </row>
    <row r="32" spans="1:9" ht="51" customHeight="1" x14ac:dyDescent="0.2">
      <c r="A32" s="81" t="s">
        <v>88</v>
      </c>
      <c r="B32" s="104"/>
      <c r="C32" s="60" t="s">
        <v>37</v>
      </c>
      <c r="D32" s="60" t="s">
        <v>8</v>
      </c>
      <c r="E32" s="60" t="s">
        <v>30</v>
      </c>
      <c r="F32" s="60" t="s">
        <v>12</v>
      </c>
      <c r="G32" s="88">
        <v>1600</v>
      </c>
      <c r="H32" s="88">
        <v>1600</v>
      </c>
      <c r="I32" s="88">
        <v>1600</v>
      </c>
    </row>
    <row r="33" spans="1:9" ht="63" customHeight="1" x14ac:dyDescent="0.2">
      <c r="A33" s="81" t="s">
        <v>89</v>
      </c>
      <c r="B33" s="104"/>
      <c r="C33" s="60" t="s">
        <v>37</v>
      </c>
      <c r="D33" s="60" t="s">
        <v>8</v>
      </c>
      <c r="E33" s="60" t="s">
        <v>31</v>
      </c>
      <c r="F33" s="60" t="s">
        <v>13</v>
      </c>
      <c r="G33" s="88">
        <v>75500</v>
      </c>
      <c r="H33" s="88">
        <v>77100</v>
      </c>
      <c r="I33" s="88">
        <v>77100</v>
      </c>
    </row>
    <row r="34" spans="1:9" ht="117" customHeight="1" x14ac:dyDescent="0.2">
      <c r="A34" s="82" t="s">
        <v>90</v>
      </c>
      <c r="B34" s="104"/>
      <c r="C34" s="60" t="s">
        <v>37</v>
      </c>
      <c r="D34" s="60" t="s">
        <v>8</v>
      </c>
      <c r="E34" s="60" t="s">
        <v>29</v>
      </c>
      <c r="F34" s="60" t="s">
        <v>13</v>
      </c>
      <c r="G34" s="88">
        <v>16600</v>
      </c>
      <c r="H34" s="88">
        <v>17000</v>
      </c>
      <c r="I34" s="88">
        <v>17000</v>
      </c>
    </row>
    <row r="35" spans="1:9" ht="46.5" customHeight="1" x14ac:dyDescent="0.2">
      <c r="A35" s="99" t="s">
        <v>97</v>
      </c>
      <c r="B35" s="104"/>
      <c r="C35" s="60" t="s">
        <v>37</v>
      </c>
      <c r="D35" s="60" t="s">
        <v>8</v>
      </c>
      <c r="E35" s="60" t="s">
        <v>98</v>
      </c>
      <c r="F35" s="60" t="s">
        <v>13</v>
      </c>
      <c r="G35" s="88">
        <v>367099.99999999994</v>
      </c>
      <c r="H35" s="88">
        <v>375100</v>
      </c>
      <c r="I35" s="88">
        <v>375100</v>
      </c>
    </row>
    <row r="36" spans="1:9" ht="39.75" customHeight="1" x14ac:dyDescent="0.2">
      <c r="A36" s="101"/>
      <c r="B36" s="104"/>
      <c r="C36" s="60" t="s">
        <v>37</v>
      </c>
      <c r="D36" s="60" t="s">
        <v>8</v>
      </c>
      <c r="E36" s="60" t="s">
        <v>98</v>
      </c>
      <c r="F36" s="60" t="s">
        <v>12</v>
      </c>
      <c r="G36" s="88">
        <v>5000</v>
      </c>
      <c r="H36" s="88">
        <v>5000</v>
      </c>
      <c r="I36" s="88">
        <v>5000</v>
      </c>
    </row>
    <row r="37" spans="1:9" ht="19.5" customHeight="1" x14ac:dyDescent="0.2">
      <c r="A37" s="99" t="s">
        <v>91</v>
      </c>
      <c r="B37" s="104"/>
      <c r="C37" s="60" t="s">
        <v>37</v>
      </c>
      <c r="D37" s="60" t="s">
        <v>7</v>
      </c>
      <c r="E37" s="60" t="s">
        <v>28</v>
      </c>
      <c r="F37" s="60" t="s">
        <v>13</v>
      </c>
      <c r="G37" s="88">
        <v>687300.32000000007</v>
      </c>
      <c r="H37" s="88">
        <v>748696.52</v>
      </c>
      <c r="I37" s="88">
        <v>748696.52</v>
      </c>
    </row>
    <row r="38" spans="1:9" ht="19.5" customHeight="1" x14ac:dyDescent="0.2">
      <c r="A38" s="101"/>
      <c r="B38" s="104"/>
      <c r="C38" s="60" t="s">
        <v>37</v>
      </c>
      <c r="D38" s="60" t="s">
        <v>7</v>
      </c>
      <c r="E38" s="60" t="s">
        <v>28</v>
      </c>
      <c r="F38" s="60" t="s">
        <v>12</v>
      </c>
      <c r="G38" s="88">
        <v>240099.68000000002</v>
      </c>
      <c r="H38" s="88">
        <v>207203.48</v>
      </c>
      <c r="I38" s="88">
        <v>207203.48</v>
      </c>
    </row>
    <row r="39" spans="1:9" ht="116.25" customHeight="1" x14ac:dyDescent="0.2">
      <c r="A39" s="82" t="s">
        <v>92</v>
      </c>
      <c r="B39" s="104"/>
      <c r="C39" s="60" t="s">
        <v>37</v>
      </c>
      <c r="D39" s="60" t="s">
        <v>32</v>
      </c>
      <c r="E39" s="60" t="s">
        <v>33</v>
      </c>
      <c r="F39" s="60" t="s">
        <v>12</v>
      </c>
      <c r="G39" s="88">
        <v>2300</v>
      </c>
      <c r="H39" s="88">
        <v>35100</v>
      </c>
      <c r="I39" s="88">
        <v>2200</v>
      </c>
    </row>
    <row r="40" spans="1:9" ht="28.5" customHeight="1" x14ac:dyDescent="0.2">
      <c r="A40" s="99" t="s">
        <v>93</v>
      </c>
      <c r="B40" s="104"/>
      <c r="C40" s="60" t="s">
        <v>37</v>
      </c>
      <c r="D40" s="60" t="s">
        <v>35</v>
      </c>
      <c r="E40" s="60" t="s">
        <v>36</v>
      </c>
      <c r="F40" s="60" t="s">
        <v>13</v>
      </c>
      <c r="G40" s="88">
        <v>845286</v>
      </c>
      <c r="H40" s="88">
        <v>928886</v>
      </c>
      <c r="I40" s="88">
        <v>928886</v>
      </c>
    </row>
    <row r="41" spans="1:9" ht="33.75" customHeight="1" x14ac:dyDescent="0.2">
      <c r="A41" s="101"/>
      <c r="B41" s="104"/>
      <c r="C41" s="60" t="s">
        <v>37</v>
      </c>
      <c r="D41" s="60" t="s">
        <v>35</v>
      </c>
      <c r="E41" s="60" t="s">
        <v>36</v>
      </c>
      <c r="F41" s="60" t="s">
        <v>12</v>
      </c>
      <c r="G41" s="88">
        <v>96314</v>
      </c>
      <c r="H41" s="88">
        <v>98714</v>
      </c>
      <c r="I41" s="88">
        <v>134714</v>
      </c>
    </row>
    <row r="42" spans="1:9" s="58" customFormat="1" ht="65.25" customHeight="1" x14ac:dyDescent="0.25">
      <c r="A42" s="64" t="s">
        <v>111</v>
      </c>
      <c r="B42" s="59" t="s">
        <v>38</v>
      </c>
      <c r="C42" s="36"/>
      <c r="D42" s="36"/>
      <c r="E42" s="48" t="s">
        <v>112</v>
      </c>
      <c r="F42" s="60"/>
      <c r="G42" s="83">
        <f>G43</f>
        <v>67200</v>
      </c>
      <c r="H42" s="83">
        <f t="shared" ref="H42:I42" si="9">H43</f>
        <v>67200</v>
      </c>
      <c r="I42" s="83">
        <f t="shared" si="9"/>
        <v>67200</v>
      </c>
    </row>
    <row r="43" spans="1:9" s="58" customFormat="1" ht="65.25" customHeight="1" x14ac:dyDescent="0.25">
      <c r="A43" s="51" t="s">
        <v>110</v>
      </c>
      <c r="B43" s="59"/>
      <c r="C43" s="84">
        <v>805</v>
      </c>
      <c r="D43" s="76" t="s">
        <v>7</v>
      </c>
      <c r="E43" s="85" t="s">
        <v>113</v>
      </c>
      <c r="F43" s="76" t="s">
        <v>14</v>
      </c>
      <c r="G43" s="88">
        <v>67200</v>
      </c>
      <c r="H43" s="88">
        <v>67200</v>
      </c>
      <c r="I43" s="88">
        <v>67200</v>
      </c>
    </row>
    <row r="44" spans="1:9" s="58" customFormat="1" ht="33.75" customHeight="1" x14ac:dyDescent="0.2">
      <c r="A44" s="69"/>
      <c r="B44" s="71"/>
      <c r="C44" s="72"/>
      <c r="D44" s="72"/>
      <c r="E44" s="72"/>
      <c r="F44" s="72"/>
      <c r="G44" s="70"/>
      <c r="H44" s="70"/>
      <c r="I44" s="70"/>
    </row>
    <row r="45" spans="1:9" ht="15.75" x14ac:dyDescent="0.25">
      <c r="A45" s="55"/>
      <c r="B45" s="55"/>
      <c r="C45" s="55"/>
      <c r="D45" s="55"/>
      <c r="H45" s="16" t="s">
        <v>22</v>
      </c>
    </row>
    <row r="46" spans="1:9" ht="52.5" customHeight="1" x14ac:dyDescent="0.3">
      <c r="A46" s="98" t="s">
        <v>106</v>
      </c>
      <c r="B46" s="98"/>
      <c r="C46" s="98"/>
      <c r="D46" s="98"/>
      <c r="E46" s="98"/>
      <c r="F46" s="98"/>
      <c r="G46" s="98"/>
      <c r="H46" s="98"/>
      <c r="I46" s="98"/>
    </row>
    <row r="47" spans="1:9" ht="18.75" x14ac:dyDescent="0.3">
      <c r="C47" s="17"/>
      <c r="D47" s="17"/>
      <c r="E47" s="17" t="s">
        <v>34</v>
      </c>
      <c r="G47" s="18"/>
      <c r="H47" s="18"/>
      <c r="I47" s="18"/>
    </row>
    <row r="48" spans="1:9" ht="13.5" thickBot="1" x14ac:dyDescent="0.25">
      <c r="G48" s="18"/>
      <c r="H48" s="18"/>
      <c r="I48" s="18"/>
    </row>
    <row r="49" spans="1:13" ht="46.5" customHeight="1" x14ac:dyDescent="0.25">
      <c r="A49" s="92" t="s">
        <v>41</v>
      </c>
      <c r="B49" s="92" t="s">
        <v>42</v>
      </c>
      <c r="C49" s="94" t="s">
        <v>0</v>
      </c>
      <c r="D49" s="94"/>
      <c r="E49" s="94"/>
      <c r="F49" s="94"/>
      <c r="G49" s="95" t="s">
        <v>1</v>
      </c>
      <c r="H49" s="96"/>
      <c r="I49" s="97"/>
    </row>
    <row r="50" spans="1:13" ht="16.5" thickBot="1" x14ac:dyDescent="0.25">
      <c r="A50" s="93"/>
      <c r="B50" s="93"/>
      <c r="C50" s="19" t="s">
        <v>2</v>
      </c>
      <c r="D50" s="19" t="s">
        <v>39</v>
      </c>
      <c r="E50" s="19" t="s">
        <v>40</v>
      </c>
      <c r="F50" s="19" t="s">
        <v>3</v>
      </c>
      <c r="G50" s="20" t="s">
        <v>96</v>
      </c>
      <c r="H50" s="20" t="s">
        <v>101</v>
      </c>
      <c r="I50" s="20" t="s">
        <v>107</v>
      </c>
    </row>
    <row r="51" spans="1:13" x14ac:dyDescent="0.2">
      <c r="A51" s="21">
        <v>1</v>
      </c>
      <c r="B51" s="22">
        <v>2</v>
      </c>
      <c r="C51" s="21">
        <v>3</v>
      </c>
      <c r="D51" s="21">
        <v>4</v>
      </c>
      <c r="E51" s="21">
        <v>5</v>
      </c>
      <c r="F51" s="21">
        <v>6</v>
      </c>
      <c r="G51" s="23">
        <v>7</v>
      </c>
      <c r="H51" s="23">
        <v>8</v>
      </c>
      <c r="I51" s="23">
        <v>9</v>
      </c>
    </row>
    <row r="52" spans="1:13" ht="94.5" x14ac:dyDescent="0.2">
      <c r="A52" s="24" t="s">
        <v>108</v>
      </c>
      <c r="B52" s="25" t="s">
        <v>38</v>
      </c>
      <c r="C52" s="26" t="s">
        <v>37</v>
      </c>
      <c r="D52" s="27"/>
      <c r="E52" s="28" t="s">
        <v>23</v>
      </c>
      <c r="F52" s="29"/>
      <c r="G52" s="30">
        <f>G53+G60</f>
        <v>40900490.710000001</v>
      </c>
      <c r="H52" s="30">
        <f t="shared" ref="H52:I52" si="10">H53+H60</f>
        <v>37722753.969999999</v>
      </c>
      <c r="I52" s="30">
        <f t="shared" si="10"/>
        <v>39401005.239999995</v>
      </c>
      <c r="J52" s="18">
        <f>SUM(G52:I52)</f>
        <v>118024249.92</v>
      </c>
      <c r="K52" s="89"/>
      <c r="L52" s="89"/>
      <c r="M52" s="89"/>
    </row>
    <row r="53" spans="1:13" ht="15.75" customHeight="1" x14ac:dyDescent="0.2">
      <c r="A53" s="102" t="s">
        <v>4</v>
      </c>
      <c r="B53" s="31" t="s">
        <v>43</v>
      </c>
      <c r="C53" s="26"/>
      <c r="D53" s="27"/>
      <c r="E53" s="32">
        <v>3310000000</v>
      </c>
      <c r="F53" s="33"/>
      <c r="G53" s="34">
        <f t="shared" ref="G53:I53" si="11">G54</f>
        <v>1424212</v>
      </c>
      <c r="H53" s="34">
        <f t="shared" si="11"/>
        <v>1424212</v>
      </c>
      <c r="I53" s="34">
        <f t="shared" si="11"/>
        <v>1424212</v>
      </c>
      <c r="K53" s="18"/>
      <c r="L53" s="18"/>
      <c r="M53" s="18"/>
    </row>
    <row r="54" spans="1:13" ht="47.25" customHeight="1" x14ac:dyDescent="0.2">
      <c r="A54" s="103"/>
      <c r="B54" s="35" t="s">
        <v>38</v>
      </c>
      <c r="C54" s="36"/>
      <c r="D54" s="36"/>
      <c r="E54" s="32">
        <v>3310000000</v>
      </c>
      <c r="F54" s="33"/>
      <c r="G54" s="34">
        <f t="shared" ref="G54:H54" si="12">G56+G58</f>
        <v>1424212</v>
      </c>
      <c r="H54" s="34">
        <f t="shared" si="12"/>
        <v>1424212</v>
      </c>
      <c r="I54" s="34">
        <f t="shared" ref="I54" si="13">I56+I58</f>
        <v>1424212</v>
      </c>
    </row>
    <row r="55" spans="1:13" ht="47.25" customHeight="1" x14ac:dyDescent="0.25">
      <c r="A55" s="37" t="s">
        <v>76</v>
      </c>
      <c r="B55" s="35" t="s">
        <v>38</v>
      </c>
      <c r="C55" s="38"/>
      <c r="D55" s="36"/>
      <c r="E55" s="32">
        <v>3310100000</v>
      </c>
      <c r="F55" s="33"/>
      <c r="G55" s="34">
        <f t="shared" ref="G55:I55" si="14">G56</f>
        <v>290000</v>
      </c>
      <c r="H55" s="34">
        <f t="shared" si="14"/>
        <v>290000</v>
      </c>
      <c r="I55" s="34">
        <f t="shared" si="14"/>
        <v>290000</v>
      </c>
    </row>
    <row r="56" spans="1:13" ht="46.5" customHeight="1" x14ac:dyDescent="0.2">
      <c r="A56" s="25" t="s">
        <v>5</v>
      </c>
      <c r="B56" s="31"/>
      <c r="C56" s="39" t="s">
        <v>37</v>
      </c>
      <c r="D56" s="40" t="s">
        <v>7</v>
      </c>
      <c r="E56" s="41">
        <v>3310102020</v>
      </c>
      <c r="F56" s="42" t="s">
        <v>11</v>
      </c>
      <c r="G56" s="61">
        <f>G12</f>
        <v>290000</v>
      </c>
      <c r="H56" s="61">
        <f t="shared" ref="H56:I56" si="15">H12</f>
        <v>290000</v>
      </c>
      <c r="I56" s="61">
        <f t="shared" si="15"/>
        <v>290000</v>
      </c>
    </row>
    <row r="57" spans="1:13" ht="51.75" customHeight="1" x14ac:dyDescent="0.25">
      <c r="A57" s="37" t="s">
        <v>77</v>
      </c>
      <c r="B57" s="35" t="s">
        <v>38</v>
      </c>
      <c r="C57" s="39"/>
      <c r="D57" s="40"/>
      <c r="E57" s="44">
        <v>3310200000</v>
      </c>
      <c r="F57" s="45"/>
      <c r="G57" s="63">
        <f t="shared" ref="G57:I57" si="16">G58</f>
        <v>1134212</v>
      </c>
      <c r="H57" s="63">
        <f t="shared" si="16"/>
        <v>1134212</v>
      </c>
      <c r="I57" s="46">
        <f t="shared" si="16"/>
        <v>1134212</v>
      </c>
    </row>
    <row r="58" spans="1:13" ht="135" x14ac:dyDescent="0.25">
      <c r="A58" s="47" t="s">
        <v>82</v>
      </c>
      <c r="B58" s="25"/>
      <c r="C58" s="39" t="s">
        <v>37</v>
      </c>
      <c r="D58" s="40" t="s">
        <v>16</v>
      </c>
      <c r="E58" s="41">
        <v>3310220030</v>
      </c>
      <c r="F58" s="42" t="s">
        <v>17</v>
      </c>
      <c r="G58" s="61">
        <f>G14</f>
        <v>1134212</v>
      </c>
      <c r="H58" s="61">
        <f>H14</f>
        <v>1134212</v>
      </c>
      <c r="I58" s="43">
        <f>I14</f>
        <v>1134212</v>
      </c>
    </row>
    <row r="59" spans="1:13" ht="15.75" x14ac:dyDescent="0.2">
      <c r="A59" s="102" t="s">
        <v>6</v>
      </c>
      <c r="B59" s="31" t="s">
        <v>43</v>
      </c>
      <c r="C59" s="39"/>
      <c r="D59" s="40"/>
      <c r="E59" s="48" t="s">
        <v>24</v>
      </c>
      <c r="F59" s="32"/>
      <c r="G59" s="49">
        <f t="shared" ref="G59:I59" si="17">G60</f>
        <v>39476278.710000001</v>
      </c>
      <c r="H59" s="49">
        <f t="shared" si="17"/>
        <v>36298541.969999999</v>
      </c>
      <c r="I59" s="49">
        <f t="shared" si="17"/>
        <v>37976793.239999995</v>
      </c>
    </row>
    <row r="60" spans="1:13" ht="31.5" x14ac:dyDescent="0.2">
      <c r="A60" s="103"/>
      <c r="B60" s="35" t="s">
        <v>38</v>
      </c>
      <c r="C60" s="36"/>
      <c r="D60" s="36"/>
      <c r="E60" s="48" t="s">
        <v>24</v>
      </c>
      <c r="F60" s="32"/>
      <c r="G60" s="49">
        <f>G61+G63+G69</f>
        <v>39476278.710000001</v>
      </c>
      <c r="H60" s="49">
        <f t="shared" ref="H60:I60" si="18">H61+H63+H69</f>
        <v>36298541.969999999</v>
      </c>
      <c r="I60" s="49">
        <f t="shared" si="18"/>
        <v>37976793.239999995</v>
      </c>
      <c r="J60" s="18"/>
    </row>
    <row r="61" spans="1:13" ht="63" x14ac:dyDescent="0.25">
      <c r="A61" s="50" t="s">
        <v>80</v>
      </c>
      <c r="B61" s="25" t="s">
        <v>38</v>
      </c>
      <c r="C61" s="36"/>
      <c r="D61" s="36"/>
      <c r="E61" s="48" t="s">
        <v>81</v>
      </c>
      <c r="F61" s="32"/>
      <c r="G61" s="49">
        <f t="shared" ref="G61:I61" si="19">G62</f>
        <v>3700580</v>
      </c>
      <c r="H61" s="49">
        <f t="shared" si="19"/>
        <v>3636195</v>
      </c>
      <c r="I61" s="49">
        <f t="shared" si="19"/>
        <v>3636195</v>
      </c>
    </row>
    <row r="62" spans="1:13" ht="94.5" x14ac:dyDescent="0.25">
      <c r="A62" s="51" t="s">
        <v>83</v>
      </c>
      <c r="B62" s="25" t="s">
        <v>38</v>
      </c>
      <c r="C62" s="42" t="s">
        <v>37</v>
      </c>
      <c r="D62" s="42" t="s">
        <v>10</v>
      </c>
      <c r="E62" s="42" t="s">
        <v>26</v>
      </c>
      <c r="F62" s="42" t="s">
        <v>14</v>
      </c>
      <c r="G62" s="61">
        <f>G18</f>
        <v>3700580</v>
      </c>
      <c r="H62" s="61">
        <f>H18</f>
        <v>3636195</v>
      </c>
      <c r="I62" s="43">
        <f>I18</f>
        <v>3636195</v>
      </c>
    </row>
    <row r="63" spans="1:13" ht="63" x14ac:dyDescent="0.25">
      <c r="A63" s="52" t="s">
        <v>78</v>
      </c>
      <c r="B63" s="25"/>
      <c r="C63" s="42"/>
      <c r="D63" s="42"/>
      <c r="E63" s="45" t="s">
        <v>79</v>
      </c>
      <c r="F63" s="45"/>
      <c r="G63" s="63">
        <f>SUM(G64:G68)</f>
        <v>35708498.710000001</v>
      </c>
      <c r="H63" s="63">
        <f>SUM(H64:H68)</f>
        <v>32595146.970000003</v>
      </c>
      <c r="I63" s="46">
        <f>SUM(I64:I68)</f>
        <v>34273398.239999995</v>
      </c>
    </row>
    <row r="64" spans="1:13" ht="33" customHeight="1" x14ac:dyDescent="0.25">
      <c r="A64" s="53" t="s">
        <v>84</v>
      </c>
      <c r="B64" s="25"/>
      <c r="C64" s="42" t="s">
        <v>37</v>
      </c>
      <c r="D64" s="42" t="s">
        <v>9</v>
      </c>
      <c r="E64" s="42" t="s">
        <v>27</v>
      </c>
      <c r="F64" s="42" t="s">
        <v>13</v>
      </c>
      <c r="G64" s="61">
        <f>G20</f>
        <v>3473886.82</v>
      </c>
      <c r="H64" s="61">
        <f>H20</f>
        <v>2675106.8200000003</v>
      </c>
      <c r="I64" s="43">
        <f>I20</f>
        <v>2675106.8200000003</v>
      </c>
    </row>
    <row r="65" spans="1:12" ht="24.75" customHeight="1" x14ac:dyDescent="0.2">
      <c r="A65" s="105" t="s">
        <v>85</v>
      </c>
      <c r="B65" s="108"/>
      <c r="C65" s="42" t="s">
        <v>37</v>
      </c>
      <c r="D65" s="42" t="s">
        <v>8</v>
      </c>
      <c r="E65" s="42" t="s">
        <v>25</v>
      </c>
      <c r="F65" s="42" t="s">
        <v>13</v>
      </c>
      <c r="G65" s="61">
        <f t="shared" ref="G65:H65" si="20">G22</f>
        <v>24905487</v>
      </c>
      <c r="H65" s="61">
        <f t="shared" si="20"/>
        <v>24519450.760000002</v>
      </c>
      <c r="I65" s="43">
        <f>I22</f>
        <v>25636475.419999998</v>
      </c>
    </row>
    <row r="66" spans="1:12" ht="24.75" customHeight="1" x14ac:dyDescent="0.2">
      <c r="A66" s="106"/>
      <c r="B66" s="109"/>
      <c r="C66" s="42" t="s">
        <v>37</v>
      </c>
      <c r="D66" s="42" t="s">
        <v>8</v>
      </c>
      <c r="E66" s="42" t="s">
        <v>25</v>
      </c>
      <c r="F66" s="42" t="s">
        <v>12</v>
      </c>
      <c r="G66" s="61">
        <f t="shared" ref="G66:H66" si="21">G23</f>
        <v>6329223.9699999997</v>
      </c>
      <c r="H66" s="61">
        <f t="shared" si="21"/>
        <v>5353481.3899999997</v>
      </c>
      <c r="I66" s="43">
        <f>I23</f>
        <v>5709016</v>
      </c>
    </row>
    <row r="67" spans="1:12" ht="24.75" customHeight="1" x14ac:dyDescent="0.2">
      <c r="A67" s="106"/>
      <c r="B67" s="109"/>
      <c r="C67" s="42" t="s">
        <v>37</v>
      </c>
      <c r="D67" s="42" t="s">
        <v>8</v>
      </c>
      <c r="E67" s="42" t="s">
        <v>25</v>
      </c>
      <c r="F67" s="42" t="s">
        <v>14</v>
      </c>
      <c r="G67" s="61">
        <f t="shared" ref="G67:H67" si="22">G24</f>
        <v>0</v>
      </c>
      <c r="H67" s="61">
        <f t="shared" si="22"/>
        <v>0</v>
      </c>
      <c r="I67" s="43">
        <f>I24</f>
        <v>0</v>
      </c>
    </row>
    <row r="68" spans="1:12" ht="24.75" customHeight="1" x14ac:dyDescent="0.2">
      <c r="A68" s="107"/>
      <c r="B68" s="110"/>
      <c r="C68" s="42" t="s">
        <v>37</v>
      </c>
      <c r="D68" s="42" t="s">
        <v>8</v>
      </c>
      <c r="E68" s="42" t="s">
        <v>25</v>
      </c>
      <c r="F68" s="42" t="s">
        <v>11</v>
      </c>
      <c r="G68" s="61">
        <f t="shared" ref="G68:H68" si="23">G25</f>
        <v>999900.92</v>
      </c>
      <c r="H68" s="61">
        <f t="shared" si="23"/>
        <v>47108</v>
      </c>
      <c r="I68" s="43">
        <f>I25</f>
        <v>252800</v>
      </c>
    </row>
    <row r="69" spans="1:12" ht="63" x14ac:dyDescent="0.25">
      <c r="A69" s="64" t="s">
        <v>111</v>
      </c>
      <c r="B69" s="59" t="s">
        <v>38</v>
      </c>
      <c r="C69" s="36"/>
      <c r="D69" s="36"/>
      <c r="E69" s="48" t="s">
        <v>112</v>
      </c>
      <c r="F69" s="60"/>
      <c r="G69" s="83">
        <f>G70</f>
        <v>67200</v>
      </c>
      <c r="H69" s="83">
        <f t="shared" ref="H69" si="24">H70</f>
        <v>67200</v>
      </c>
      <c r="I69" s="83">
        <f t="shared" ref="I69" si="25">I70</f>
        <v>67200</v>
      </c>
      <c r="J69" s="18"/>
    </row>
    <row r="70" spans="1:12" ht="52.5" customHeight="1" x14ac:dyDescent="0.25">
      <c r="A70" s="51" t="s">
        <v>110</v>
      </c>
      <c r="B70" s="59"/>
      <c r="C70" s="84">
        <v>805</v>
      </c>
      <c r="D70" s="76" t="s">
        <v>7</v>
      </c>
      <c r="E70" s="85" t="s">
        <v>113</v>
      </c>
      <c r="F70" s="76" t="s">
        <v>14</v>
      </c>
      <c r="G70" s="86">
        <f>G43</f>
        <v>67200</v>
      </c>
      <c r="H70" s="86">
        <f t="shared" ref="H70:I70" si="26">H43</f>
        <v>67200</v>
      </c>
      <c r="I70" s="86">
        <f t="shared" si="26"/>
        <v>67200</v>
      </c>
    </row>
    <row r="71" spans="1:12" s="58" customFormat="1" ht="52.5" customHeight="1" x14ac:dyDescent="0.25">
      <c r="A71" s="74"/>
      <c r="B71" s="73"/>
      <c r="C71" s="75"/>
      <c r="D71" s="77"/>
      <c r="E71" s="78"/>
      <c r="F71" s="77"/>
      <c r="G71" s="87"/>
      <c r="H71" s="87"/>
      <c r="I71" s="87"/>
    </row>
    <row r="72" spans="1:12" ht="18" customHeight="1" x14ac:dyDescent="0.25">
      <c r="A72" s="55"/>
      <c r="B72" s="55"/>
      <c r="C72" s="55"/>
      <c r="D72" s="55"/>
      <c r="G72" s="18"/>
      <c r="H72" s="56" t="s">
        <v>21</v>
      </c>
      <c r="I72" s="18"/>
    </row>
    <row r="73" spans="1:12" ht="18.75" x14ac:dyDescent="0.3">
      <c r="A73" s="98" t="s">
        <v>106</v>
      </c>
      <c r="B73" s="98"/>
      <c r="C73" s="98"/>
      <c r="D73" s="98"/>
      <c r="E73" s="98"/>
      <c r="F73" s="98"/>
      <c r="G73" s="98"/>
      <c r="H73" s="98"/>
      <c r="I73" s="98"/>
    </row>
    <row r="74" spans="1:12" ht="46.5" customHeight="1" x14ac:dyDescent="0.3">
      <c r="C74" s="17"/>
      <c r="D74" s="17"/>
      <c r="E74" s="17" t="s">
        <v>15</v>
      </c>
      <c r="G74" s="18"/>
      <c r="H74" s="18"/>
      <c r="I74" s="18"/>
    </row>
    <row r="75" spans="1:12" ht="13.5" thickBot="1" x14ac:dyDescent="0.25">
      <c r="G75" s="18"/>
      <c r="H75" s="18"/>
      <c r="I75" s="18"/>
    </row>
    <row r="76" spans="1:12" ht="15.75" x14ac:dyDescent="0.25">
      <c r="A76" s="92" t="s">
        <v>41</v>
      </c>
      <c r="B76" s="92" t="s">
        <v>42</v>
      </c>
      <c r="C76" s="94" t="s">
        <v>0</v>
      </c>
      <c r="D76" s="94"/>
      <c r="E76" s="94"/>
      <c r="F76" s="94"/>
      <c r="G76" s="95" t="s">
        <v>1</v>
      </c>
      <c r="H76" s="96"/>
      <c r="I76" s="97"/>
      <c r="J76" s="18">
        <f>SUM(G78:I78)</f>
        <v>6771900</v>
      </c>
    </row>
    <row r="77" spans="1:12" ht="16.5" thickBot="1" x14ac:dyDescent="0.25">
      <c r="A77" s="93"/>
      <c r="B77" s="93"/>
      <c r="C77" s="19" t="s">
        <v>2</v>
      </c>
      <c r="D77" s="19" t="s">
        <v>39</v>
      </c>
      <c r="E77" s="19" t="s">
        <v>40</v>
      </c>
      <c r="F77" s="19" t="s">
        <v>3</v>
      </c>
      <c r="G77" s="20" t="s">
        <v>96</v>
      </c>
      <c r="H77" s="20" t="s">
        <v>101</v>
      </c>
      <c r="I77" s="20" t="s">
        <v>107</v>
      </c>
    </row>
    <row r="78" spans="1:12" ht="94.5" x14ac:dyDescent="0.2">
      <c r="A78" s="24" t="s">
        <v>108</v>
      </c>
      <c r="B78" s="25" t="s">
        <v>38</v>
      </c>
      <c r="C78" s="26" t="s">
        <v>37</v>
      </c>
      <c r="D78" s="27"/>
      <c r="E78" s="28" t="s">
        <v>23</v>
      </c>
      <c r="F78" s="29"/>
      <c r="G78" s="30">
        <f t="shared" ref="G78:I78" si="27">G79</f>
        <v>2226500</v>
      </c>
      <c r="H78" s="30">
        <f t="shared" si="27"/>
        <v>2272700</v>
      </c>
      <c r="I78" s="30">
        <f t="shared" si="27"/>
        <v>2272700</v>
      </c>
      <c r="J78" s="90"/>
      <c r="K78" s="90"/>
      <c r="L78" s="90"/>
    </row>
    <row r="79" spans="1:12" ht="15.75" x14ac:dyDescent="0.2">
      <c r="A79" s="102" t="s">
        <v>6</v>
      </c>
      <c r="B79" s="31" t="s">
        <v>43</v>
      </c>
      <c r="C79" s="39"/>
      <c r="D79" s="40"/>
      <c r="E79" s="48" t="s">
        <v>24</v>
      </c>
      <c r="F79" s="32"/>
      <c r="G79" s="49">
        <f t="shared" ref="G79:I80" si="28">G80</f>
        <v>2226500</v>
      </c>
      <c r="H79" s="49">
        <f t="shared" si="28"/>
        <v>2272700</v>
      </c>
      <c r="I79" s="49">
        <f t="shared" si="28"/>
        <v>2272700</v>
      </c>
    </row>
    <row r="80" spans="1:12" ht="99.75" hidden="1" customHeight="1" x14ac:dyDescent="0.2">
      <c r="A80" s="103"/>
      <c r="B80" s="35" t="s">
        <v>38</v>
      </c>
      <c r="C80" s="36"/>
      <c r="D80" s="36"/>
      <c r="E80" s="48" t="s">
        <v>24</v>
      </c>
      <c r="F80" s="32"/>
      <c r="G80" s="49">
        <f t="shared" si="28"/>
        <v>2226500</v>
      </c>
      <c r="H80" s="49">
        <f t="shared" si="28"/>
        <v>2272700</v>
      </c>
      <c r="I80" s="49">
        <f t="shared" si="28"/>
        <v>2272700</v>
      </c>
    </row>
    <row r="81" spans="1:9" s="58" customFormat="1" ht="99.75" customHeight="1" x14ac:dyDescent="0.25">
      <c r="A81" s="64" t="s">
        <v>78</v>
      </c>
      <c r="B81" s="104"/>
      <c r="C81" s="60"/>
      <c r="D81" s="60"/>
      <c r="E81" s="62" t="s">
        <v>79</v>
      </c>
      <c r="F81" s="62"/>
      <c r="G81" s="63">
        <f>SUM(G82:G93)</f>
        <v>2226500</v>
      </c>
      <c r="H81" s="63">
        <f>SUM(H82:H93)</f>
        <v>2272700</v>
      </c>
      <c r="I81" s="63">
        <f>SUM(I82:I93)</f>
        <v>2272700</v>
      </c>
    </row>
    <row r="82" spans="1:9" ht="61.5" customHeight="1" x14ac:dyDescent="0.2">
      <c r="A82" s="65" t="s">
        <v>94</v>
      </c>
      <c r="B82" s="104"/>
      <c r="C82" s="60" t="s">
        <v>37</v>
      </c>
      <c r="D82" s="60" t="s">
        <v>9</v>
      </c>
      <c r="E82" s="60" t="s">
        <v>95</v>
      </c>
      <c r="F82" s="60" t="s">
        <v>13</v>
      </c>
      <c r="G82" s="61"/>
      <c r="H82" s="61"/>
      <c r="I82" s="61"/>
    </row>
    <row r="83" spans="1:9" ht="18" customHeight="1" x14ac:dyDescent="0.2">
      <c r="A83" s="65" t="str">
        <f>A21</f>
        <v>Конкурс городских и муниципальных округов Пермского края по достижению наиболее результативных значений показателей управленческой деятельности</v>
      </c>
      <c r="B83" s="104"/>
      <c r="C83" s="60" t="s">
        <v>37</v>
      </c>
      <c r="D83" s="60" t="s">
        <v>9</v>
      </c>
      <c r="E83" s="60" t="s">
        <v>103</v>
      </c>
      <c r="F83" s="60" t="s">
        <v>13</v>
      </c>
      <c r="G83" s="61"/>
      <c r="H83" s="61"/>
      <c r="I83" s="61"/>
    </row>
    <row r="84" spans="1:9" s="58" customFormat="1" ht="96.75" customHeight="1" x14ac:dyDescent="0.2">
      <c r="A84" s="111" t="str">
        <f>A27</f>
        <v>Образование комиссий по делам несовершеннолетних и защите их прав и организация их деятельности</v>
      </c>
      <c r="B84" s="104"/>
      <c r="C84" s="60" t="s">
        <v>37</v>
      </c>
      <c r="D84" s="60" t="s">
        <v>8</v>
      </c>
      <c r="E84" s="60" t="s">
        <v>99</v>
      </c>
      <c r="F84" s="60" t="s">
        <v>13</v>
      </c>
      <c r="G84" s="61">
        <f t="shared" ref="G84:I85" si="29">G27</f>
        <v>1312500</v>
      </c>
      <c r="H84" s="61">
        <f t="shared" si="29"/>
        <v>1341600</v>
      </c>
      <c r="I84" s="61">
        <f t="shared" si="29"/>
        <v>1341600</v>
      </c>
    </row>
    <row r="85" spans="1:9" ht="44.25" customHeight="1" x14ac:dyDescent="0.2">
      <c r="A85" s="111"/>
      <c r="B85" s="104"/>
      <c r="C85" s="60" t="s">
        <v>37</v>
      </c>
      <c r="D85" s="60" t="s">
        <v>8</v>
      </c>
      <c r="E85" s="60" t="s">
        <v>102</v>
      </c>
      <c r="F85" s="60" t="s">
        <v>12</v>
      </c>
      <c r="G85" s="61">
        <f t="shared" si="29"/>
        <v>94200</v>
      </c>
      <c r="H85" s="61">
        <f t="shared" si="29"/>
        <v>94200</v>
      </c>
      <c r="I85" s="61">
        <f t="shared" si="29"/>
        <v>94200</v>
      </c>
    </row>
    <row r="86" spans="1:9" ht="51" customHeight="1" x14ac:dyDescent="0.2">
      <c r="A86" s="65" t="s">
        <v>104</v>
      </c>
      <c r="B86" s="104"/>
      <c r="C86" s="60" t="s">
        <v>37</v>
      </c>
      <c r="D86" s="60" t="s">
        <v>8</v>
      </c>
      <c r="E86" s="60" t="s">
        <v>105</v>
      </c>
      <c r="F86" s="60" t="s">
        <v>13</v>
      </c>
      <c r="G86" s="61"/>
      <c r="H86" s="61"/>
      <c r="I86" s="61"/>
    </row>
    <row r="87" spans="1:9" ht="53.25" customHeight="1" x14ac:dyDescent="0.2">
      <c r="A87" s="111" t="str">
        <f>A30</f>
        <v>Обеспечение хранения, комплектования, учета и использования архивных документов государственной части документов архивного фонда Пермского края</v>
      </c>
      <c r="B87" s="104"/>
      <c r="C87" s="60" t="s">
        <v>37</v>
      </c>
      <c r="D87" s="60" t="s">
        <v>8</v>
      </c>
      <c r="E87" s="60" t="s">
        <v>100</v>
      </c>
      <c r="F87" s="60" t="s">
        <v>13</v>
      </c>
      <c r="G87" s="61">
        <f t="shared" ref="G87:I93" si="30">G30</f>
        <v>219396</v>
      </c>
      <c r="H87" s="61">
        <f t="shared" si="30"/>
        <v>226496</v>
      </c>
      <c r="I87" s="61">
        <f t="shared" si="30"/>
        <v>226496</v>
      </c>
    </row>
    <row r="88" spans="1:9" ht="69.75" customHeight="1" x14ac:dyDescent="0.2">
      <c r="A88" s="111"/>
      <c r="B88" s="104"/>
      <c r="C88" s="60" t="s">
        <v>37</v>
      </c>
      <c r="D88" s="60" t="s">
        <v>8</v>
      </c>
      <c r="E88" s="60" t="s">
        <v>100</v>
      </c>
      <c r="F88" s="60" t="s">
        <v>12</v>
      </c>
      <c r="G88" s="61">
        <f t="shared" si="30"/>
        <v>134604</v>
      </c>
      <c r="H88" s="61">
        <f t="shared" si="30"/>
        <v>134604</v>
      </c>
      <c r="I88" s="61">
        <f t="shared" si="30"/>
        <v>134604</v>
      </c>
    </row>
    <row r="89" spans="1:9" ht="117" customHeight="1" x14ac:dyDescent="0.2">
      <c r="A89" s="59" t="str">
        <f>A32</f>
        <v>Составление протоколов об административных правонарушениях</v>
      </c>
      <c r="B89" s="104"/>
      <c r="C89" s="60" t="s">
        <v>37</v>
      </c>
      <c r="D89" s="60" t="s">
        <v>8</v>
      </c>
      <c r="E89" s="60" t="s">
        <v>30</v>
      </c>
      <c r="F89" s="60" t="s">
        <v>12</v>
      </c>
      <c r="G89" s="61">
        <f t="shared" si="30"/>
        <v>1600</v>
      </c>
      <c r="H89" s="61">
        <f t="shared" si="30"/>
        <v>1600</v>
      </c>
      <c r="I89" s="61">
        <f t="shared" si="30"/>
        <v>1600</v>
      </c>
    </row>
    <row r="90" spans="1:9" ht="46.5" customHeight="1" x14ac:dyDescent="0.2">
      <c r="A90" s="59" t="str">
        <f>A33</f>
        <v>Осуществление полномочий по созданию и организации деятельности административных комиссий</v>
      </c>
      <c r="B90" s="104"/>
      <c r="C90" s="60" t="s">
        <v>37</v>
      </c>
      <c r="D90" s="60" t="s">
        <v>8</v>
      </c>
      <c r="E90" s="60" t="s">
        <v>31</v>
      </c>
      <c r="F90" s="60" t="s">
        <v>13</v>
      </c>
      <c r="G90" s="61">
        <f t="shared" si="30"/>
        <v>75500</v>
      </c>
      <c r="H90" s="61">
        <f t="shared" si="30"/>
        <v>77100</v>
      </c>
      <c r="I90" s="61">
        <f t="shared" si="30"/>
        <v>77100</v>
      </c>
    </row>
    <row r="91" spans="1:9" ht="39.75" customHeight="1" x14ac:dyDescent="0.2">
      <c r="A91" s="59" t="str">
        <f>A34</f>
        <v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v>
      </c>
      <c r="B91" s="104"/>
      <c r="C91" s="60" t="s">
        <v>37</v>
      </c>
      <c r="D91" s="60" t="s">
        <v>8</v>
      </c>
      <c r="E91" s="60" t="s">
        <v>29</v>
      </c>
      <c r="F91" s="60" t="s">
        <v>13</v>
      </c>
      <c r="G91" s="61">
        <f t="shared" si="30"/>
        <v>16600</v>
      </c>
      <c r="H91" s="61">
        <f t="shared" si="30"/>
        <v>17000</v>
      </c>
      <c r="I91" s="61">
        <f t="shared" si="30"/>
        <v>17000</v>
      </c>
    </row>
    <row r="92" spans="1:9" ht="43.5" customHeight="1" x14ac:dyDescent="0.2">
      <c r="A92" s="111" t="s">
        <v>97</v>
      </c>
      <c r="B92" s="104"/>
      <c r="C92" s="60" t="s">
        <v>37</v>
      </c>
      <c r="D92" s="60" t="s">
        <v>8</v>
      </c>
      <c r="E92" s="60" t="s">
        <v>98</v>
      </c>
      <c r="F92" s="60" t="s">
        <v>13</v>
      </c>
      <c r="G92" s="61">
        <f t="shared" si="30"/>
        <v>367099.99999999994</v>
      </c>
      <c r="H92" s="61">
        <f t="shared" si="30"/>
        <v>375100</v>
      </c>
      <c r="I92" s="61">
        <f t="shared" si="30"/>
        <v>375100</v>
      </c>
    </row>
    <row r="93" spans="1:9" x14ac:dyDescent="0.2">
      <c r="A93" s="111"/>
      <c r="B93" s="104"/>
      <c r="C93" s="60" t="s">
        <v>37</v>
      </c>
      <c r="D93" s="60" t="s">
        <v>8</v>
      </c>
      <c r="E93" s="60" t="s">
        <v>98</v>
      </c>
      <c r="F93" s="60" t="s">
        <v>12</v>
      </c>
      <c r="G93" s="61">
        <f t="shared" si="30"/>
        <v>5000</v>
      </c>
      <c r="H93" s="61">
        <f t="shared" si="30"/>
        <v>5000</v>
      </c>
      <c r="I93" s="61">
        <f t="shared" si="30"/>
        <v>5000</v>
      </c>
    </row>
    <row r="94" spans="1:9" ht="52.5" customHeight="1" x14ac:dyDescent="0.25">
      <c r="A94" s="55"/>
      <c r="B94" s="55"/>
      <c r="G94" s="18"/>
      <c r="H94" s="56" t="s">
        <v>20</v>
      </c>
      <c r="I94" s="18"/>
    </row>
    <row r="95" spans="1:9" ht="15.75" x14ac:dyDescent="0.25">
      <c r="A95" s="55"/>
      <c r="B95" s="55"/>
      <c r="C95" s="55"/>
      <c r="D95" s="55"/>
      <c r="G95" s="18"/>
      <c r="H95" s="56"/>
      <c r="I95" s="18"/>
    </row>
    <row r="96" spans="1:9" ht="18.75" x14ac:dyDescent="0.3">
      <c r="A96" s="98" t="s">
        <v>106</v>
      </c>
      <c r="B96" s="98"/>
      <c r="C96" s="98"/>
      <c r="D96" s="98"/>
      <c r="E96" s="98"/>
      <c r="F96" s="98"/>
      <c r="G96" s="98"/>
      <c r="H96" s="98"/>
      <c r="I96" s="98"/>
    </row>
    <row r="97" spans="1:12" ht="18.75" x14ac:dyDescent="0.3">
      <c r="C97" s="17"/>
      <c r="D97" s="17"/>
      <c r="E97" s="17" t="s">
        <v>18</v>
      </c>
      <c r="G97" s="18"/>
      <c r="H97" s="18"/>
      <c r="I97" s="18"/>
    </row>
    <row r="98" spans="1:12" x14ac:dyDescent="0.2">
      <c r="G98" s="18"/>
      <c r="H98" s="18"/>
      <c r="I98" s="18"/>
    </row>
    <row r="99" spans="1:12" ht="13.5" thickBot="1" x14ac:dyDescent="0.25">
      <c r="G99" s="18"/>
      <c r="H99" s="18"/>
      <c r="I99" s="18"/>
    </row>
    <row r="100" spans="1:12" ht="15.75" x14ac:dyDescent="0.25">
      <c r="A100" s="92" t="s">
        <v>41</v>
      </c>
      <c r="B100" s="92" t="s">
        <v>42</v>
      </c>
      <c r="C100" s="94" t="s">
        <v>0</v>
      </c>
      <c r="D100" s="94"/>
      <c r="E100" s="94"/>
      <c r="F100" s="94"/>
      <c r="G100" s="95" t="s">
        <v>1</v>
      </c>
      <c r="H100" s="96"/>
      <c r="I100" s="97"/>
    </row>
    <row r="101" spans="1:12" ht="16.5" thickBot="1" x14ac:dyDescent="0.25">
      <c r="A101" s="93"/>
      <c r="B101" s="93"/>
      <c r="C101" s="19" t="s">
        <v>2</v>
      </c>
      <c r="D101" s="19" t="s">
        <v>39</v>
      </c>
      <c r="E101" s="19" t="s">
        <v>40</v>
      </c>
      <c r="F101" s="19" t="s">
        <v>3</v>
      </c>
      <c r="G101" s="20" t="s">
        <v>96</v>
      </c>
      <c r="H101" s="20" t="s">
        <v>101</v>
      </c>
      <c r="I101" s="20" t="s">
        <v>107</v>
      </c>
      <c r="J101" s="18">
        <f>SUM(G103:I103)</f>
        <v>5911600</v>
      </c>
    </row>
    <row r="102" spans="1:12" x14ac:dyDescent="0.2">
      <c r="A102" s="21">
        <v>1</v>
      </c>
      <c r="B102" s="22">
        <v>2</v>
      </c>
      <c r="C102" s="21">
        <v>3</v>
      </c>
      <c r="D102" s="21">
        <v>4</v>
      </c>
      <c r="E102" s="21">
        <v>5</v>
      </c>
      <c r="F102" s="21">
        <v>6</v>
      </c>
      <c r="G102" s="23">
        <v>7</v>
      </c>
      <c r="H102" s="23">
        <v>8</v>
      </c>
      <c r="I102" s="23">
        <v>9</v>
      </c>
    </row>
    <row r="103" spans="1:12" ht="94.5" x14ac:dyDescent="0.2">
      <c r="A103" s="24" t="s">
        <v>108</v>
      </c>
      <c r="B103" s="25" t="s">
        <v>38</v>
      </c>
      <c r="C103" s="26" t="s">
        <v>37</v>
      </c>
      <c r="D103" s="27"/>
      <c r="E103" s="28" t="s">
        <v>23</v>
      </c>
      <c r="F103" s="29"/>
      <c r="G103" s="30">
        <f>G105</f>
        <v>1871300</v>
      </c>
      <c r="H103" s="30">
        <f t="shared" ref="H103" si="31">H105</f>
        <v>2018600</v>
      </c>
      <c r="I103" s="30">
        <f t="shared" ref="I103" si="32">I105</f>
        <v>2021700</v>
      </c>
      <c r="J103" s="91"/>
      <c r="K103" s="91"/>
      <c r="L103" s="91"/>
    </row>
    <row r="104" spans="1:12" ht="15.75" x14ac:dyDescent="0.2">
      <c r="A104" s="102" t="s">
        <v>6</v>
      </c>
      <c r="B104" s="31" t="s">
        <v>43</v>
      </c>
      <c r="C104" s="39"/>
      <c r="D104" s="40"/>
      <c r="E104" s="48" t="s">
        <v>24</v>
      </c>
      <c r="F104" s="32"/>
      <c r="G104" s="49">
        <f t="shared" ref="G104:I104" si="33">G105</f>
        <v>1871300</v>
      </c>
      <c r="H104" s="49">
        <f t="shared" si="33"/>
        <v>2018600</v>
      </c>
      <c r="I104" s="49">
        <f t="shared" si="33"/>
        <v>2021700</v>
      </c>
    </row>
    <row r="105" spans="1:12" ht="20.25" customHeight="1" x14ac:dyDescent="0.2">
      <c r="A105" s="103"/>
      <c r="B105" s="35" t="s">
        <v>38</v>
      </c>
      <c r="C105" s="36"/>
      <c r="D105" s="36"/>
      <c r="E105" s="48" t="s">
        <v>24</v>
      </c>
      <c r="F105" s="32"/>
      <c r="G105" s="49">
        <f>SUM(G107:G111)</f>
        <v>1871300</v>
      </c>
      <c r="H105" s="49">
        <f>SUM(H107:H111)</f>
        <v>2018600</v>
      </c>
      <c r="I105" s="49">
        <f>SUM(I107:I111)</f>
        <v>2021700</v>
      </c>
    </row>
    <row r="106" spans="1:12" ht="23.25" customHeight="1" x14ac:dyDescent="0.25">
      <c r="A106" s="52" t="s">
        <v>78</v>
      </c>
      <c r="B106" s="25"/>
      <c r="C106" s="42"/>
      <c r="D106" s="42"/>
      <c r="E106" s="45" t="s">
        <v>79</v>
      </c>
      <c r="F106" s="45"/>
      <c r="G106" s="63">
        <f t="shared" ref="G106" si="34">SUM(G107:G111)</f>
        <v>1871300</v>
      </c>
      <c r="H106" s="63">
        <f t="shared" ref="H106" si="35">SUM(H107:H111)</f>
        <v>2018600</v>
      </c>
      <c r="I106" s="46">
        <f t="shared" ref="I106" si="36">SUM(I107:I111)</f>
        <v>2021700</v>
      </c>
    </row>
    <row r="107" spans="1:12" ht="114.75" customHeight="1" x14ac:dyDescent="0.2">
      <c r="A107" s="111" t="str">
        <f>A37</f>
        <v>Государственная регистрация актов гражданского состояния</v>
      </c>
      <c r="B107" s="104"/>
      <c r="C107" s="42" t="s">
        <v>37</v>
      </c>
      <c r="D107" s="42" t="s">
        <v>7</v>
      </c>
      <c r="E107" s="42" t="s">
        <v>28</v>
      </c>
      <c r="F107" s="42" t="s">
        <v>13</v>
      </c>
      <c r="G107" s="61">
        <f>G37</f>
        <v>687300.32000000007</v>
      </c>
      <c r="H107" s="61">
        <f t="shared" ref="H107" si="37">H37</f>
        <v>748696.52</v>
      </c>
      <c r="I107" s="43">
        <f t="shared" ref="I107:I109" si="38">I37</f>
        <v>748696.52</v>
      </c>
    </row>
    <row r="108" spans="1:12" ht="27" customHeight="1" x14ac:dyDescent="0.2">
      <c r="A108" s="111"/>
      <c r="B108" s="104"/>
      <c r="C108" s="42" t="s">
        <v>37</v>
      </c>
      <c r="D108" s="42" t="s">
        <v>7</v>
      </c>
      <c r="E108" s="42" t="s">
        <v>28</v>
      </c>
      <c r="F108" s="42" t="s">
        <v>12</v>
      </c>
      <c r="G108" s="61">
        <f t="shared" ref="G108" si="39">G38</f>
        <v>240099.68000000002</v>
      </c>
      <c r="H108" s="61">
        <f t="shared" ref="H108" si="40">H38</f>
        <v>207203.48</v>
      </c>
      <c r="I108" s="43">
        <f t="shared" si="38"/>
        <v>207203.48</v>
      </c>
    </row>
    <row r="109" spans="1:12" ht="48.75" customHeight="1" x14ac:dyDescent="0.2">
      <c r="A109" s="54" t="str">
        <f>A39</f>
        <v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v>
      </c>
      <c r="B109" s="104"/>
      <c r="C109" s="42" t="s">
        <v>37</v>
      </c>
      <c r="D109" s="42" t="s">
        <v>32</v>
      </c>
      <c r="E109" s="42" t="s">
        <v>33</v>
      </c>
      <c r="F109" s="42" t="s">
        <v>12</v>
      </c>
      <c r="G109" s="61">
        <f t="shared" ref="G109" si="41">G39</f>
        <v>2300</v>
      </c>
      <c r="H109" s="61">
        <f t="shared" ref="H109" si="42">H39</f>
        <v>35100</v>
      </c>
      <c r="I109" s="43">
        <f t="shared" si="38"/>
        <v>2200</v>
      </c>
    </row>
    <row r="110" spans="1:12" x14ac:dyDescent="0.2">
      <c r="A110" s="111" t="str">
        <f>A40</f>
        <v>Осуществление первичного воинского учета на территориях, где отсутствуют военные комиссариаты</v>
      </c>
      <c r="B110" s="104"/>
      <c r="C110" s="42" t="s">
        <v>37</v>
      </c>
      <c r="D110" s="42" t="s">
        <v>35</v>
      </c>
      <c r="E110" s="42" t="s">
        <v>36</v>
      </c>
      <c r="F110" s="42" t="s">
        <v>13</v>
      </c>
      <c r="G110" s="61">
        <f t="shared" ref="G110" si="43">G40</f>
        <v>845286</v>
      </c>
      <c r="H110" s="61">
        <f t="shared" ref="H110" si="44">H40</f>
        <v>928886</v>
      </c>
      <c r="I110" s="43">
        <f t="shared" ref="I110" si="45">I40</f>
        <v>928886</v>
      </c>
    </row>
    <row r="111" spans="1:12" x14ac:dyDescent="0.2">
      <c r="A111" s="111"/>
      <c r="B111" s="104"/>
      <c r="C111" s="42" t="s">
        <v>37</v>
      </c>
      <c r="D111" s="42" t="s">
        <v>35</v>
      </c>
      <c r="E111" s="42" t="s">
        <v>36</v>
      </c>
      <c r="F111" s="42" t="s">
        <v>12</v>
      </c>
      <c r="G111" s="61">
        <f t="shared" ref="G111" si="46">G41</f>
        <v>96314</v>
      </c>
      <c r="H111" s="61">
        <f t="shared" ref="H111" si="47">H41</f>
        <v>98714</v>
      </c>
      <c r="I111" s="43">
        <f t="shared" ref="I111" si="48">I41</f>
        <v>134714</v>
      </c>
    </row>
  </sheetData>
  <mergeCells count="42">
    <mergeCell ref="A84:A85"/>
    <mergeCell ref="A87:A88"/>
    <mergeCell ref="A107:A108"/>
    <mergeCell ref="A104:A105"/>
    <mergeCell ref="B107:B111"/>
    <mergeCell ref="A96:I96"/>
    <mergeCell ref="A100:A101"/>
    <mergeCell ref="B100:B101"/>
    <mergeCell ref="C100:F100"/>
    <mergeCell ref="G100:I100"/>
    <mergeCell ref="A110:A111"/>
    <mergeCell ref="A92:A93"/>
    <mergeCell ref="B81:B93"/>
    <mergeCell ref="A79:A80"/>
    <mergeCell ref="A2:I2"/>
    <mergeCell ref="A9:A10"/>
    <mergeCell ref="A15:A16"/>
    <mergeCell ref="B22:B41"/>
    <mergeCell ref="G5:I5"/>
    <mergeCell ref="A5:A6"/>
    <mergeCell ref="B5:B6"/>
    <mergeCell ref="C5:F5"/>
    <mergeCell ref="A65:A68"/>
    <mergeCell ref="B65:B68"/>
    <mergeCell ref="A49:A50"/>
    <mergeCell ref="B49:B50"/>
    <mergeCell ref="A46:I46"/>
    <mergeCell ref="A59:A60"/>
    <mergeCell ref="A76:A77"/>
    <mergeCell ref="B76:B77"/>
    <mergeCell ref="C76:F76"/>
    <mergeCell ref="G76:I76"/>
    <mergeCell ref="A73:I73"/>
    <mergeCell ref="A22:A25"/>
    <mergeCell ref="G49:I49"/>
    <mergeCell ref="C49:F49"/>
    <mergeCell ref="A53:A54"/>
    <mergeCell ref="A27:A28"/>
    <mergeCell ref="A30:A31"/>
    <mergeCell ref="A37:A38"/>
    <mergeCell ref="A40:A41"/>
    <mergeCell ref="A35:A36"/>
  </mergeCells>
  <phoneticPr fontId="1" type="noConversion"/>
  <pageMargins left="0.59055118110236227" right="0.19685039370078741" top="0" bottom="0" header="0.51181102362204722" footer="0.51181102362204722"/>
  <pageSetup paperSize="9" scale="79" orientation="landscape" r:id="rId1"/>
  <headerFooter alignWithMargins="0"/>
  <rowBreaks count="1" manualBreakCount="1">
    <brk id="8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Normal="100" zoomScaleSheetLayoutView="100" workbookViewId="0">
      <selection activeCell="F9" sqref="F9"/>
    </sheetView>
  </sheetViews>
  <sheetFormatPr defaultRowHeight="12.75" x14ac:dyDescent="0.2"/>
  <cols>
    <col min="1" max="1" width="4.85546875" customWidth="1"/>
    <col min="2" max="2" width="91.7109375" customWidth="1"/>
    <col min="3" max="3" width="19.28515625" customWidth="1"/>
    <col min="4" max="4" width="14.7109375" customWidth="1"/>
    <col min="5" max="5" width="12.85546875" customWidth="1"/>
    <col min="6" max="10" width="15.5703125" customWidth="1"/>
  </cols>
  <sheetData>
    <row r="1" spans="1:10" ht="18.75" x14ac:dyDescent="0.2">
      <c r="A1" s="112" t="s">
        <v>56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8.75" x14ac:dyDescent="0.2">
      <c r="A2" s="112" t="s">
        <v>57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8.75" x14ac:dyDescent="0.2">
      <c r="A3" s="112" t="s">
        <v>109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ht="15" x14ac:dyDescent="0.2">
      <c r="A4" s="5"/>
    </row>
    <row r="5" spans="1:10" ht="74.25" customHeight="1" x14ac:dyDescent="0.2">
      <c r="A5" s="113" t="s">
        <v>58</v>
      </c>
      <c r="B5" s="113" t="s">
        <v>59</v>
      </c>
      <c r="C5" s="113" t="s">
        <v>51</v>
      </c>
      <c r="D5" s="113" t="s">
        <v>52</v>
      </c>
      <c r="E5" s="113" t="s">
        <v>53</v>
      </c>
      <c r="F5" s="113" t="s">
        <v>54</v>
      </c>
      <c r="G5" s="113"/>
      <c r="H5" s="113"/>
      <c r="I5" s="113"/>
      <c r="J5" s="113"/>
    </row>
    <row r="6" spans="1:10" ht="45" x14ac:dyDescent="0.2">
      <c r="A6" s="113"/>
      <c r="B6" s="113"/>
      <c r="C6" s="113"/>
      <c r="D6" s="113"/>
      <c r="E6" s="113"/>
      <c r="F6" s="8" t="s">
        <v>43</v>
      </c>
      <c r="G6" s="8" t="s">
        <v>45</v>
      </c>
      <c r="H6" s="8" t="s">
        <v>46</v>
      </c>
      <c r="I6" s="8" t="s">
        <v>50</v>
      </c>
      <c r="J6" s="8" t="s">
        <v>47</v>
      </c>
    </row>
    <row r="7" spans="1:10" ht="15" x14ac:dyDescent="0.2">
      <c r="A7" s="8">
        <v>1</v>
      </c>
      <c r="B7" s="8">
        <v>2</v>
      </c>
      <c r="C7" s="8">
        <v>3</v>
      </c>
      <c r="D7" s="8">
        <v>5</v>
      </c>
      <c r="E7" s="8">
        <v>6</v>
      </c>
      <c r="F7" s="8">
        <v>7</v>
      </c>
      <c r="G7" s="8">
        <v>9</v>
      </c>
      <c r="H7" s="8">
        <v>10</v>
      </c>
      <c r="I7" s="8">
        <v>11</v>
      </c>
      <c r="J7" s="8">
        <v>12</v>
      </c>
    </row>
    <row r="8" spans="1:10" ht="30.75" customHeight="1" x14ac:dyDescent="0.2">
      <c r="A8" s="7">
        <v>1</v>
      </c>
      <c r="B8" s="10" t="s">
        <v>61</v>
      </c>
      <c r="C8" s="2" t="s">
        <v>38</v>
      </c>
      <c r="D8" s="11">
        <v>45658</v>
      </c>
      <c r="E8" s="11">
        <v>46752</v>
      </c>
      <c r="F8" s="12">
        <f>G8+H8+I8+J8</f>
        <v>4272636</v>
      </c>
      <c r="G8" s="7"/>
      <c r="H8" s="7"/>
      <c r="I8" s="12">
        <f>'Приложение 3,4,5,6'!G54+'Приложение 3,4,5,6'!H54+'Приложение 3,4,5,6'!I54</f>
        <v>4272636</v>
      </c>
      <c r="J8" s="7"/>
    </row>
    <row r="9" spans="1:10" ht="24" customHeight="1" x14ac:dyDescent="0.2">
      <c r="A9" s="6" t="s">
        <v>62</v>
      </c>
      <c r="B9" s="7" t="s">
        <v>48</v>
      </c>
      <c r="C9" s="2" t="s">
        <v>38</v>
      </c>
      <c r="D9" s="11">
        <v>45658</v>
      </c>
      <c r="E9" s="11">
        <v>46752</v>
      </c>
      <c r="F9" s="12">
        <f>G9+H9+I9+J9</f>
        <v>870000</v>
      </c>
      <c r="G9" s="7"/>
      <c r="H9" s="7"/>
      <c r="I9" s="12">
        <f>'Приложение 3,4,5,6'!G56+'Приложение 3,4,5,6'!H56+'Приложение 3,4,5,6'!I56</f>
        <v>870000</v>
      </c>
      <c r="J9" s="7"/>
    </row>
    <row r="10" spans="1:10" ht="34.5" customHeight="1" x14ac:dyDescent="0.2">
      <c r="A10" s="6"/>
      <c r="B10" s="7" t="s">
        <v>70</v>
      </c>
      <c r="C10" s="2" t="s">
        <v>38</v>
      </c>
      <c r="D10" s="8" t="s">
        <v>60</v>
      </c>
      <c r="E10" s="11">
        <v>46752</v>
      </c>
      <c r="F10" s="8" t="s">
        <v>60</v>
      </c>
      <c r="G10" s="8" t="s">
        <v>60</v>
      </c>
      <c r="H10" s="8" t="s">
        <v>60</v>
      </c>
      <c r="I10" s="8" t="s">
        <v>60</v>
      </c>
      <c r="J10" s="8" t="s">
        <v>60</v>
      </c>
    </row>
    <row r="11" spans="1:10" ht="33.75" customHeight="1" x14ac:dyDescent="0.2">
      <c r="A11" s="6" t="s">
        <v>63</v>
      </c>
      <c r="B11" s="7" t="s">
        <v>49</v>
      </c>
      <c r="C11" s="2" t="s">
        <v>38</v>
      </c>
      <c r="D11" s="11">
        <v>45658</v>
      </c>
      <c r="E11" s="11">
        <v>46752</v>
      </c>
      <c r="F11" s="14">
        <f>G11+H11+I11</f>
        <v>3402636</v>
      </c>
      <c r="G11" s="8"/>
      <c r="H11" s="8"/>
      <c r="I11" s="9">
        <f>'Приложение 3,4,5,6'!G58+'Приложение 3,4,5,6'!H58+'Приложение 3,4,5,6'!I58</f>
        <v>3402636</v>
      </c>
      <c r="J11" s="8"/>
    </row>
    <row r="12" spans="1:10" ht="71.25" customHeight="1" x14ac:dyDescent="0.2">
      <c r="A12" s="6"/>
      <c r="B12" s="7" t="s">
        <v>64</v>
      </c>
      <c r="C12" s="2" t="s">
        <v>38</v>
      </c>
      <c r="D12" s="8" t="s">
        <v>60</v>
      </c>
      <c r="E12" s="11">
        <v>46752</v>
      </c>
      <c r="F12" s="8" t="s">
        <v>60</v>
      </c>
      <c r="G12" s="8" t="s">
        <v>60</v>
      </c>
      <c r="H12" s="8" t="s">
        <v>60</v>
      </c>
      <c r="I12" s="8" t="s">
        <v>60</v>
      </c>
      <c r="J12" s="8" t="s">
        <v>60</v>
      </c>
    </row>
    <row r="13" spans="1:10" ht="37.5" customHeight="1" x14ac:dyDescent="0.2">
      <c r="A13" s="6">
        <v>2</v>
      </c>
      <c r="B13" s="10" t="s">
        <v>65</v>
      </c>
      <c r="C13" s="2" t="s">
        <v>38</v>
      </c>
      <c r="D13" s="11">
        <v>45658</v>
      </c>
      <c r="E13" s="11">
        <v>46752</v>
      </c>
      <c r="F13" s="9">
        <f>G13+H13+I13</f>
        <v>126435113.92</v>
      </c>
      <c r="G13" s="12">
        <f t="shared" ref="G13:H13" si="0">G14+G16+G22</f>
        <v>6771900</v>
      </c>
      <c r="H13" s="12">
        <f t="shared" si="0"/>
        <v>5911600</v>
      </c>
      <c r="I13" s="12">
        <f>I14+I16+I22</f>
        <v>113751613.92</v>
      </c>
      <c r="J13" s="7"/>
    </row>
    <row r="14" spans="1:10" ht="32.25" customHeight="1" x14ac:dyDescent="0.2">
      <c r="A14" s="6" t="s">
        <v>55</v>
      </c>
      <c r="B14" s="13" t="s">
        <v>71</v>
      </c>
      <c r="C14" s="2" t="s">
        <v>38</v>
      </c>
      <c r="D14" s="11">
        <v>45658</v>
      </c>
      <c r="E14" s="11">
        <v>46752</v>
      </c>
      <c r="F14" s="14">
        <f t="shared" ref="F14:F16" si="1">G14+H14+I14</f>
        <v>10972970</v>
      </c>
      <c r="G14" s="7"/>
      <c r="H14" s="7"/>
      <c r="I14" s="12">
        <f>'Приложение 3,4,5,6'!G62+'Приложение 3,4,5,6'!H62+'Приложение 3,4,5,6'!I62</f>
        <v>10972970</v>
      </c>
      <c r="J14" s="7"/>
    </row>
    <row r="15" spans="1:10" ht="20.25" customHeight="1" x14ac:dyDescent="0.2">
      <c r="A15" s="6"/>
      <c r="B15" s="7" t="s">
        <v>66</v>
      </c>
      <c r="C15" s="2" t="s">
        <v>38</v>
      </c>
      <c r="D15" s="8" t="s">
        <v>60</v>
      </c>
      <c r="E15" s="11">
        <v>46752</v>
      </c>
      <c r="F15" s="8" t="s">
        <v>60</v>
      </c>
      <c r="G15" s="8" t="s">
        <v>60</v>
      </c>
      <c r="H15" s="8" t="s">
        <v>60</v>
      </c>
      <c r="I15" s="8" t="s">
        <v>60</v>
      </c>
      <c r="J15" s="8" t="s">
        <v>60</v>
      </c>
    </row>
    <row r="16" spans="1:10" ht="30.75" customHeight="1" x14ac:dyDescent="0.2">
      <c r="A16" s="6" t="s">
        <v>69</v>
      </c>
      <c r="B16" s="3" t="s">
        <v>67</v>
      </c>
      <c r="C16" s="2" t="s">
        <v>38</v>
      </c>
      <c r="D16" s="11">
        <v>45658</v>
      </c>
      <c r="E16" s="11">
        <v>46752</v>
      </c>
      <c r="F16" s="8">
        <f t="shared" si="1"/>
        <v>115260543.92</v>
      </c>
      <c r="G16" s="9">
        <f>'Приложение 3,4,5,6'!G80+'Приложение 3,4,5,6'!H80+'Приложение 3,4,5,6'!I80</f>
        <v>6771900</v>
      </c>
      <c r="H16" s="9">
        <f>'Приложение 3,4,5,6'!G103+'Приложение 3,4,5,6'!H103+'Приложение 3,4,5,6'!I103</f>
        <v>5911600</v>
      </c>
      <c r="I16" s="9">
        <f>'Приложение 3,4,5,6'!G63+'Приложение 3,4,5,6'!H63+'Приложение 3,4,5,6'!I63</f>
        <v>102577043.92</v>
      </c>
      <c r="J16" s="8"/>
    </row>
    <row r="17" spans="1:10" ht="50.25" customHeight="1" x14ac:dyDescent="0.2">
      <c r="A17" s="1"/>
      <c r="B17" s="3" t="s">
        <v>68</v>
      </c>
      <c r="C17" s="2" t="s">
        <v>38</v>
      </c>
      <c r="D17" s="8" t="s">
        <v>60</v>
      </c>
      <c r="E17" s="11">
        <v>46752</v>
      </c>
      <c r="F17" s="8" t="s">
        <v>60</v>
      </c>
      <c r="G17" s="8" t="s">
        <v>60</v>
      </c>
      <c r="H17" s="8" t="s">
        <v>60</v>
      </c>
      <c r="I17" s="8" t="s">
        <v>60</v>
      </c>
      <c r="J17" s="8" t="s">
        <v>60</v>
      </c>
    </row>
    <row r="18" spans="1:10" ht="48.75" customHeight="1" x14ac:dyDescent="0.2">
      <c r="A18" s="1"/>
      <c r="B18" s="3" t="s">
        <v>72</v>
      </c>
      <c r="C18" s="2" t="s">
        <v>38</v>
      </c>
      <c r="D18" s="8" t="s">
        <v>60</v>
      </c>
      <c r="E18" s="11">
        <v>46752</v>
      </c>
      <c r="F18" s="8" t="s">
        <v>60</v>
      </c>
      <c r="G18" s="8" t="s">
        <v>60</v>
      </c>
      <c r="H18" s="8" t="s">
        <v>60</v>
      </c>
      <c r="I18" s="8" t="s">
        <v>60</v>
      </c>
      <c r="J18" s="8" t="s">
        <v>60</v>
      </c>
    </row>
    <row r="19" spans="1:10" ht="30.75" customHeight="1" x14ac:dyDescent="0.2">
      <c r="A19" s="1"/>
      <c r="B19" s="4" t="s">
        <v>73</v>
      </c>
      <c r="C19" s="2" t="s">
        <v>38</v>
      </c>
      <c r="D19" s="8" t="s">
        <v>60</v>
      </c>
      <c r="E19" s="11">
        <v>46752</v>
      </c>
      <c r="F19" s="8" t="s">
        <v>60</v>
      </c>
      <c r="G19" s="8" t="s">
        <v>60</v>
      </c>
      <c r="H19" s="8" t="s">
        <v>60</v>
      </c>
      <c r="I19" s="8" t="s">
        <v>60</v>
      </c>
      <c r="J19" s="8" t="s">
        <v>60</v>
      </c>
    </row>
    <row r="20" spans="1:10" ht="45.75" customHeight="1" x14ac:dyDescent="0.2">
      <c r="A20" s="1"/>
      <c r="B20" s="3" t="s">
        <v>74</v>
      </c>
      <c r="C20" s="2" t="s">
        <v>38</v>
      </c>
      <c r="D20" s="8" t="s">
        <v>60</v>
      </c>
      <c r="E20" s="11">
        <v>46752</v>
      </c>
      <c r="F20" s="8" t="s">
        <v>60</v>
      </c>
      <c r="G20" s="8" t="s">
        <v>60</v>
      </c>
      <c r="H20" s="8" t="s">
        <v>60</v>
      </c>
      <c r="I20" s="8" t="s">
        <v>60</v>
      </c>
      <c r="J20" s="8" t="s">
        <v>60</v>
      </c>
    </row>
    <row r="21" spans="1:10" ht="63" customHeight="1" x14ac:dyDescent="0.2">
      <c r="A21" s="1"/>
      <c r="B21" s="3" t="s">
        <v>75</v>
      </c>
      <c r="C21" s="2" t="s">
        <v>38</v>
      </c>
      <c r="D21" s="8" t="s">
        <v>60</v>
      </c>
      <c r="E21" s="11">
        <v>46752</v>
      </c>
      <c r="F21" s="8" t="s">
        <v>60</v>
      </c>
      <c r="G21" s="8" t="s">
        <v>60</v>
      </c>
      <c r="H21" s="8" t="s">
        <v>60</v>
      </c>
      <c r="I21" s="8" t="s">
        <v>60</v>
      </c>
      <c r="J21" s="8" t="s">
        <v>60</v>
      </c>
    </row>
    <row r="22" spans="1:10" ht="63" customHeight="1" x14ac:dyDescent="0.2">
      <c r="A22" s="6" t="s">
        <v>114</v>
      </c>
      <c r="B22" s="3" t="s">
        <v>111</v>
      </c>
      <c r="C22" s="2" t="s">
        <v>38</v>
      </c>
      <c r="D22" s="11">
        <v>45658</v>
      </c>
      <c r="E22" s="11">
        <v>46752</v>
      </c>
      <c r="F22" s="9">
        <f>I22</f>
        <v>201600</v>
      </c>
      <c r="G22" s="67"/>
      <c r="H22" s="67"/>
      <c r="I22" s="9">
        <f>'Приложение 3,4,5,6'!I70+'Приложение 3,4,5,6'!H70+'Приложение 3,4,5,6'!G70</f>
        <v>201600</v>
      </c>
      <c r="J22" s="67"/>
    </row>
    <row r="24" spans="1:10" x14ac:dyDescent="0.2">
      <c r="F24" s="57">
        <f>F8+F13</f>
        <v>130707749.92</v>
      </c>
      <c r="G24" s="57">
        <f>G8+G13</f>
        <v>6771900</v>
      </c>
      <c r="H24" s="57">
        <f t="shared" ref="H24" si="2">H8+H13</f>
        <v>5911600</v>
      </c>
      <c r="I24" s="57">
        <f>I8+I13</f>
        <v>118024249.92</v>
      </c>
    </row>
    <row r="25" spans="1:10" x14ac:dyDescent="0.2">
      <c r="F25" s="57"/>
      <c r="G25" s="57">
        <f>'Приложение 3,4,5,6'!G78+'Приложение 3,4,5,6'!H78+'Приложение 3,4,5,6'!I78</f>
        <v>6771900</v>
      </c>
      <c r="H25" s="57">
        <f>'Приложение 3,4,5,6'!G103+'Приложение 3,4,5,6'!H103+'Приложение 3,4,5,6'!I103</f>
        <v>5911600</v>
      </c>
      <c r="I25" s="57">
        <f>'Приложение 3,4,5,6'!G52+'Приложение 3,4,5,6'!H52+'Приложение 3,4,5,6'!I52</f>
        <v>118024249.92</v>
      </c>
    </row>
    <row r="26" spans="1:10" x14ac:dyDescent="0.2">
      <c r="G26" s="57">
        <f>G24-G25</f>
        <v>0</v>
      </c>
      <c r="H26" s="57">
        <f t="shared" ref="H26:I26" si="3">H24-H25</f>
        <v>0</v>
      </c>
      <c r="I26" s="57">
        <f t="shared" si="3"/>
        <v>0</v>
      </c>
    </row>
  </sheetData>
  <mergeCells count="9">
    <mergeCell ref="A1:J1"/>
    <mergeCell ref="A2:J2"/>
    <mergeCell ref="A3:J3"/>
    <mergeCell ref="A5:A6"/>
    <mergeCell ref="B5:B6"/>
    <mergeCell ref="C5:C6"/>
    <mergeCell ref="D5:D6"/>
    <mergeCell ref="E5:E6"/>
    <mergeCell ref="F5:J5"/>
  </mergeCells>
  <phoneticPr fontId="1" type="noConversion"/>
  <pageMargins left="0.75" right="0.75" top="1" bottom="1" header="0.5" footer="0.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3,4,5,6</vt:lpstr>
      <vt:lpstr>Приложение 7</vt:lpstr>
      <vt:lpstr>'Приложение 3,4,5,6'!Область_печати</vt:lpstr>
      <vt:lpstr>'Приложение 7'!Область_печати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Матынова Маруза Мирзаевна</cp:lastModifiedBy>
  <cp:lastPrinted>2021-01-19T09:52:46Z</cp:lastPrinted>
  <dcterms:created xsi:type="dcterms:W3CDTF">2005-02-07T14:35:58Z</dcterms:created>
  <dcterms:modified xsi:type="dcterms:W3CDTF">2025-08-05T07:34:38Z</dcterms:modified>
</cp:coreProperties>
</file>