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60" yWindow="270" windowWidth="14940" windowHeight="9150"/>
  </bookViews>
  <sheets>
    <sheet name="ДЧБ" sheetId="1" r:id="rId1"/>
  </sheets>
  <definedNames>
    <definedName name="APPT" localSheetId="0">ДЧБ!$A$14</definedName>
    <definedName name="FIO" localSheetId="0">ДЧБ!$F$14</definedName>
    <definedName name="LAST_CELL" localSheetId="0">ДЧБ!$J$421</definedName>
    <definedName name="SIGN" localSheetId="0">ДЧБ!$A$14:$H$15</definedName>
    <definedName name="_xlnm.Print_Titles" localSheetId="0">ДЧБ!$3:$5</definedName>
  </definedNames>
  <calcPr calcId="144525"/>
</workbook>
</file>

<file path=xl/calcChain.xml><?xml version="1.0" encoding="utf-8"?>
<calcChain xmlns="http://schemas.openxmlformats.org/spreadsheetml/2006/main">
  <c r="N9" i="1" l="1"/>
  <c r="N10" i="1"/>
  <c r="N11" i="1"/>
  <c r="N12" i="1"/>
  <c r="N13" i="1"/>
  <c r="N14" i="1"/>
  <c r="N15" i="1"/>
  <c r="N16" i="1"/>
  <c r="N17" i="1"/>
  <c r="N18" i="1"/>
  <c r="N19" i="1"/>
  <c r="N20" i="1"/>
  <c r="N21" i="1"/>
  <c r="N22" i="1"/>
  <c r="N23" i="1"/>
  <c r="N24" i="1"/>
  <c r="N25" i="1"/>
  <c r="N26" i="1"/>
  <c r="N27" i="1"/>
  <c r="N28" i="1"/>
  <c r="N29" i="1"/>
  <c r="N30" i="1"/>
  <c r="N31" i="1"/>
  <c r="N32" i="1"/>
  <c r="N33" i="1"/>
  <c r="N34" i="1"/>
  <c r="N35" i="1"/>
  <c r="N36" i="1"/>
  <c r="N37" i="1"/>
  <c r="N38" i="1"/>
  <c r="N39" i="1"/>
  <c r="N40" i="1"/>
  <c r="N41" i="1"/>
  <c r="N42" i="1"/>
  <c r="N43" i="1"/>
  <c r="N44" i="1"/>
  <c r="N45" i="1"/>
  <c r="N46" i="1"/>
  <c r="N47" i="1"/>
  <c r="N48" i="1"/>
  <c r="N49" i="1"/>
  <c r="N50" i="1"/>
  <c r="N51" i="1"/>
  <c r="N52" i="1"/>
  <c r="N53" i="1"/>
  <c r="N54" i="1"/>
  <c r="N55" i="1"/>
  <c r="N56" i="1"/>
  <c r="N57" i="1"/>
  <c r="N58" i="1"/>
  <c r="N59" i="1"/>
  <c r="N60" i="1"/>
  <c r="N61" i="1"/>
  <c r="N62" i="1"/>
  <c r="N63" i="1"/>
  <c r="N64" i="1"/>
  <c r="N65" i="1"/>
  <c r="N66" i="1"/>
  <c r="N67" i="1"/>
  <c r="N68" i="1"/>
  <c r="N69" i="1"/>
  <c r="N70" i="1"/>
  <c r="N71" i="1"/>
  <c r="N72" i="1"/>
  <c r="N73" i="1"/>
  <c r="N74" i="1"/>
  <c r="N75" i="1"/>
  <c r="N76" i="1"/>
  <c r="N77" i="1"/>
  <c r="N78" i="1"/>
  <c r="N79" i="1"/>
  <c r="N80" i="1"/>
  <c r="N81" i="1"/>
  <c r="N82" i="1"/>
  <c r="N83" i="1"/>
  <c r="N84" i="1"/>
  <c r="N85" i="1"/>
  <c r="N86" i="1"/>
  <c r="N87" i="1"/>
  <c r="N88" i="1"/>
  <c r="N89" i="1"/>
  <c r="N90" i="1"/>
  <c r="N91" i="1"/>
  <c r="N92" i="1"/>
  <c r="N94" i="1"/>
  <c r="N95" i="1"/>
  <c r="N96" i="1"/>
  <c r="N97" i="1"/>
  <c r="N99" i="1"/>
  <c r="N100" i="1"/>
  <c r="N101" i="1"/>
  <c r="N102" i="1"/>
  <c r="N103" i="1"/>
  <c r="N104" i="1"/>
  <c r="N105" i="1"/>
  <c r="N106" i="1"/>
  <c r="N107" i="1"/>
  <c r="N108" i="1"/>
  <c r="N109" i="1"/>
  <c r="N110" i="1"/>
  <c r="N111" i="1"/>
  <c r="N112" i="1"/>
  <c r="N113" i="1"/>
  <c r="N115" i="1"/>
  <c r="N116" i="1"/>
  <c r="N117" i="1"/>
  <c r="N118" i="1"/>
  <c r="N119" i="1"/>
  <c r="N120" i="1"/>
  <c r="N121" i="1"/>
  <c r="N122" i="1"/>
  <c r="N123" i="1"/>
  <c r="N124" i="1"/>
  <c r="N125" i="1"/>
  <c r="N126" i="1"/>
  <c r="N127" i="1"/>
  <c r="N128" i="1"/>
  <c r="N129" i="1"/>
  <c r="N130" i="1"/>
  <c r="N131" i="1"/>
  <c r="N132" i="1"/>
  <c r="N133" i="1"/>
  <c r="N134" i="1"/>
  <c r="N135" i="1"/>
  <c r="N136" i="1"/>
  <c r="N137" i="1"/>
  <c r="N138" i="1"/>
  <c r="N139" i="1"/>
  <c r="N140" i="1"/>
  <c r="N141" i="1"/>
  <c r="N142" i="1"/>
  <c r="N143" i="1"/>
  <c r="N144" i="1"/>
  <c r="N145" i="1"/>
  <c r="N146" i="1"/>
  <c r="N147" i="1"/>
  <c r="N148" i="1"/>
  <c r="N149" i="1"/>
  <c r="N150" i="1"/>
  <c r="N151" i="1"/>
  <c r="N152" i="1"/>
  <c r="N153" i="1"/>
  <c r="N154" i="1"/>
  <c r="N155" i="1"/>
  <c r="N156" i="1"/>
  <c r="N157" i="1"/>
  <c r="N158" i="1"/>
  <c r="N159" i="1"/>
  <c r="N160" i="1"/>
  <c r="N161" i="1"/>
  <c r="N162" i="1"/>
  <c r="N163" i="1"/>
  <c r="N165" i="1"/>
  <c r="N166" i="1"/>
  <c r="N167" i="1"/>
  <c r="N168" i="1"/>
  <c r="N170" i="1"/>
  <c r="N171" i="1"/>
  <c r="N172" i="1"/>
  <c r="N173" i="1"/>
  <c r="N174" i="1"/>
  <c r="N175" i="1"/>
  <c r="N176" i="1"/>
  <c r="N177" i="1"/>
  <c r="N178" i="1"/>
  <c r="N179" i="1"/>
  <c r="N182" i="1"/>
  <c r="N183" i="1"/>
  <c r="N184" i="1"/>
  <c r="N185" i="1"/>
  <c r="N186" i="1"/>
  <c r="N187" i="1"/>
  <c r="N188" i="1"/>
  <c r="N189" i="1"/>
  <c r="N190" i="1"/>
  <c r="N191" i="1"/>
  <c r="N192" i="1"/>
  <c r="N193" i="1"/>
  <c r="N194" i="1"/>
  <c r="N195" i="1"/>
  <c r="N196" i="1"/>
  <c r="N197" i="1"/>
  <c r="N198" i="1"/>
  <c r="N199" i="1"/>
  <c r="N201" i="1"/>
  <c r="N202" i="1"/>
  <c r="N203" i="1"/>
  <c r="N204" i="1"/>
  <c r="N205" i="1"/>
  <c r="N206" i="1"/>
  <c r="N207" i="1"/>
  <c r="N208" i="1"/>
  <c r="N209" i="1"/>
  <c r="N210" i="1"/>
  <c r="N211" i="1"/>
  <c r="N212" i="1"/>
  <c r="N213" i="1"/>
  <c r="N214" i="1"/>
  <c r="N215" i="1"/>
  <c r="N216" i="1"/>
  <c r="N217" i="1"/>
  <c r="N218" i="1"/>
  <c r="N219" i="1"/>
  <c r="N220" i="1"/>
  <c r="N221" i="1"/>
  <c r="N222" i="1"/>
  <c r="N223" i="1"/>
  <c r="N224" i="1"/>
  <c r="N225" i="1"/>
  <c r="N226" i="1"/>
  <c r="N227" i="1"/>
  <c r="N228" i="1"/>
  <c r="N229" i="1"/>
  <c r="N230" i="1"/>
  <c r="N231" i="1"/>
  <c r="N232" i="1"/>
  <c r="N233" i="1"/>
  <c r="N234" i="1"/>
  <c r="N235" i="1"/>
  <c r="N236" i="1"/>
  <c r="N237" i="1"/>
  <c r="N238" i="1"/>
  <c r="N239" i="1"/>
  <c r="N240" i="1"/>
  <c r="N241" i="1"/>
  <c r="N242" i="1"/>
  <c r="N243" i="1"/>
  <c r="N244" i="1"/>
  <c r="N245" i="1"/>
  <c r="N246" i="1"/>
  <c r="N247" i="1"/>
  <c r="N248" i="1"/>
  <c r="N249" i="1"/>
  <c r="N250" i="1"/>
  <c r="N251" i="1"/>
  <c r="N252" i="1"/>
  <c r="N253" i="1"/>
  <c r="N254" i="1"/>
  <c r="N255" i="1"/>
  <c r="N256" i="1"/>
  <c r="N257" i="1"/>
  <c r="N258" i="1"/>
  <c r="N259" i="1"/>
  <c r="N260" i="1"/>
  <c r="N261" i="1"/>
  <c r="N262" i="1"/>
  <c r="N263" i="1"/>
  <c r="N264" i="1"/>
  <c r="N266" i="1"/>
  <c r="N267" i="1"/>
  <c r="N268" i="1"/>
  <c r="N269" i="1"/>
  <c r="N270" i="1"/>
  <c r="N271" i="1"/>
  <c r="N272" i="1"/>
  <c r="N273" i="1"/>
  <c r="N274" i="1"/>
  <c r="N275" i="1"/>
  <c r="N276" i="1"/>
  <c r="N277" i="1"/>
  <c r="N278" i="1"/>
  <c r="N279" i="1"/>
  <c r="N280" i="1"/>
  <c r="N281" i="1"/>
  <c r="N282" i="1"/>
  <c r="N283" i="1"/>
  <c r="N284" i="1"/>
  <c r="N285" i="1"/>
  <c r="N286" i="1"/>
  <c r="N287" i="1"/>
  <c r="N288" i="1"/>
  <c r="N289" i="1"/>
  <c r="N290" i="1"/>
  <c r="N291" i="1"/>
  <c r="N292" i="1"/>
  <c r="N293" i="1"/>
  <c r="N294" i="1"/>
  <c r="N295" i="1"/>
  <c r="N296" i="1"/>
  <c r="N297" i="1"/>
  <c r="N298" i="1"/>
  <c r="N299" i="1"/>
  <c r="N300" i="1"/>
  <c r="N301" i="1"/>
  <c r="N302" i="1"/>
  <c r="N303" i="1"/>
  <c r="N304" i="1"/>
  <c r="N305" i="1"/>
  <c r="N306" i="1"/>
  <c r="N307" i="1"/>
  <c r="N308" i="1"/>
  <c r="N309" i="1"/>
  <c r="N310" i="1"/>
  <c r="N311" i="1"/>
  <c r="N312" i="1"/>
  <c r="N313" i="1"/>
  <c r="N314" i="1"/>
  <c r="N315" i="1"/>
  <c r="N316" i="1"/>
  <c r="N317" i="1"/>
  <c r="N318" i="1"/>
  <c r="N319" i="1"/>
  <c r="N320" i="1"/>
  <c r="N321" i="1"/>
  <c r="N322" i="1"/>
  <c r="N323" i="1"/>
  <c r="N324" i="1"/>
  <c r="N325" i="1"/>
  <c r="N326" i="1"/>
  <c r="N327" i="1"/>
  <c r="N328" i="1"/>
  <c r="N329" i="1"/>
  <c r="N330" i="1"/>
  <c r="N331" i="1"/>
  <c r="N332" i="1"/>
  <c r="N333" i="1"/>
  <c r="N334" i="1"/>
  <c r="N335" i="1"/>
  <c r="N336" i="1"/>
  <c r="N337" i="1"/>
  <c r="N338" i="1"/>
  <c r="N339" i="1"/>
  <c r="N340" i="1"/>
  <c r="N341" i="1"/>
  <c r="N342" i="1"/>
  <c r="N343" i="1"/>
  <c r="N344" i="1"/>
  <c r="N345" i="1"/>
  <c r="N346" i="1"/>
  <c r="N347" i="1"/>
  <c r="N348" i="1"/>
  <c r="N349" i="1"/>
  <c r="N350" i="1"/>
  <c r="N351" i="1"/>
  <c r="N352" i="1"/>
  <c r="N353" i="1"/>
  <c r="N354" i="1"/>
  <c r="N355" i="1"/>
  <c r="N356" i="1"/>
  <c r="N357" i="1"/>
  <c r="N358" i="1"/>
  <c r="N359" i="1"/>
  <c r="N360" i="1"/>
  <c r="N361" i="1"/>
  <c r="N362" i="1"/>
  <c r="N363" i="1"/>
  <c r="N364" i="1"/>
  <c r="N365" i="1"/>
  <c r="N366" i="1"/>
  <c r="N367" i="1"/>
  <c r="N368" i="1"/>
  <c r="N369" i="1"/>
  <c r="N370" i="1"/>
  <c r="N371" i="1"/>
  <c r="N372" i="1"/>
  <c r="N373" i="1"/>
  <c r="N374" i="1"/>
  <c r="N375" i="1"/>
  <c r="N376" i="1"/>
  <c r="N377" i="1"/>
  <c r="N378" i="1"/>
  <c r="N379" i="1"/>
  <c r="N380" i="1"/>
  <c r="N381" i="1"/>
  <c r="N382" i="1"/>
  <c r="N383" i="1"/>
  <c r="N384" i="1"/>
  <c r="N385" i="1"/>
  <c r="N386" i="1"/>
  <c r="N387" i="1"/>
  <c r="N388" i="1"/>
  <c r="N389" i="1"/>
  <c r="N390" i="1"/>
  <c r="N391" i="1"/>
  <c r="N392" i="1"/>
  <c r="N393" i="1"/>
  <c r="N394" i="1"/>
  <c r="N395" i="1"/>
  <c r="N396" i="1"/>
  <c r="N397" i="1"/>
  <c r="N398" i="1"/>
  <c r="N399" i="1"/>
  <c r="N400" i="1"/>
  <c r="N401" i="1"/>
  <c r="N402" i="1"/>
  <c r="N403" i="1"/>
  <c r="N404" i="1"/>
  <c r="N405" i="1"/>
  <c r="N406" i="1"/>
  <c r="N407" i="1"/>
  <c r="N408" i="1"/>
  <c r="N409" i="1"/>
  <c r="N410" i="1"/>
  <c r="N411" i="1"/>
  <c r="N412" i="1"/>
  <c r="N413" i="1"/>
  <c r="N414" i="1"/>
  <c r="N415" i="1"/>
  <c r="N416" i="1"/>
  <c r="M9" i="1"/>
  <c r="M10" i="1"/>
  <c r="M11" i="1"/>
  <c r="M12" i="1"/>
  <c r="M13" i="1"/>
  <c r="M14" i="1"/>
  <c r="M15" i="1"/>
  <c r="M16" i="1"/>
  <c r="M17" i="1"/>
  <c r="M18" i="1"/>
  <c r="M19" i="1"/>
  <c r="M20" i="1"/>
  <c r="M21" i="1"/>
  <c r="M22" i="1"/>
  <c r="M23" i="1"/>
  <c r="M24" i="1"/>
  <c r="M25" i="1"/>
  <c r="M26" i="1"/>
  <c r="M27" i="1"/>
  <c r="M28" i="1"/>
  <c r="M29" i="1"/>
  <c r="M30" i="1"/>
  <c r="M31" i="1"/>
  <c r="M32" i="1"/>
  <c r="M33" i="1"/>
  <c r="M34" i="1"/>
  <c r="M35" i="1"/>
  <c r="M36" i="1"/>
  <c r="M37" i="1"/>
  <c r="M38" i="1"/>
  <c r="M39" i="1"/>
  <c r="M40" i="1"/>
  <c r="M41" i="1"/>
  <c r="M42" i="1"/>
  <c r="M43" i="1"/>
  <c r="M44" i="1"/>
  <c r="M45" i="1"/>
  <c r="M46" i="1"/>
  <c r="M47" i="1"/>
  <c r="M48" i="1"/>
  <c r="M49" i="1"/>
  <c r="M50" i="1"/>
  <c r="M51" i="1"/>
  <c r="M52" i="1"/>
  <c r="M53" i="1"/>
  <c r="M54" i="1"/>
  <c r="M55" i="1"/>
  <c r="M56" i="1"/>
  <c r="M57" i="1"/>
  <c r="M58" i="1"/>
  <c r="M59" i="1"/>
  <c r="M60" i="1"/>
  <c r="M61" i="1"/>
  <c r="M62" i="1"/>
  <c r="M63" i="1"/>
  <c r="M64" i="1"/>
  <c r="M65" i="1"/>
  <c r="M66" i="1"/>
  <c r="M67" i="1"/>
  <c r="M68" i="1"/>
  <c r="M69" i="1"/>
  <c r="M70" i="1"/>
  <c r="M71" i="1"/>
  <c r="M72" i="1"/>
  <c r="M73" i="1"/>
  <c r="M74" i="1"/>
  <c r="M75" i="1"/>
  <c r="M76" i="1"/>
  <c r="M77" i="1"/>
  <c r="M78" i="1"/>
  <c r="M79" i="1"/>
  <c r="M80" i="1"/>
  <c r="M81" i="1"/>
  <c r="M82" i="1"/>
  <c r="M83" i="1"/>
  <c r="M85" i="1"/>
  <c r="M86" i="1"/>
  <c r="M87" i="1"/>
  <c r="M88" i="1"/>
  <c r="M89" i="1"/>
  <c r="M90" i="1"/>
  <c r="M91" i="1"/>
  <c r="M92" i="1"/>
  <c r="M94" i="1"/>
  <c r="M95" i="1"/>
  <c r="M96" i="1"/>
  <c r="M97" i="1"/>
  <c r="M99" i="1"/>
  <c r="M100" i="1"/>
  <c r="M101" i="1"/>
  <c r="M102" i="1"/>
  <c r="M103" i="1"/>
  <c r="M104" i="1"/>
  <c r="M105" i="1"/>
  <c r="M106" i="1"/>
  <c r="M107" i="1"/>
  <c r="M108" i="1"/>
  <c r="M109" i="1"/>
  <c r="M110" i="1"/>
  <c r="M111" i="1"/>
  <c r="M112" i="1"/>
  <c r="M113" i="1"/>
  <c r="M115" i="1"/>
  <c r="M116" i="1"/>
  <c r="M117" i="1"/>
  <c r="M118" i="1"/>
  <c r="M119" i="1"/>
  <c r="M120" i="1"/>
  <c r="M121" i="1"/>
  <c r="M122" i="1"/>
  <c r="M123" i="1"/>
  <c r="M124" i="1"/>
  <c r="M125" i="1"/>
  <c r="M126" i="1"/>
  <c r="M127" i="1"/>
  <c r="M128" i="1"/>
  <c r="M129" i="1"/>
  <c r="M130" i="1"/>
  <c r="M131" i="1"/>
  <c r="M132" i="1"/>
  <c r="M133" i="1"/>
  <c r="M134" i="1"/>
  <c r="M135" i="1"/>
  <c r="M137" i="1"/>
  <c r="M138" i="1"/>
  <c r="M139" i="1"/>
  <c r="M140" i="1"/>
  <c r="M141" i="1"/>
  <c r="M142" i="1"/>
  <c r="M143" i="1"/>
  <c r="M144" i="1"/>
  <c r="M145" i="1"/>
  <c r="M146" i="1"/>
  <c r="M147" i="1"/>
  <c r="M148" i="1"/>
  <c r="M149" i="1"/>
  <c r="M150" i="1"/>
  <c r="M151" i="1"/>
  <c r="M152" i="1"/>
  <c r="M153" i="1"/>
  <c r="M154" i="1"/>
  <c r="M155" i="1"/>
  <c r="M156" i="1"/>
  <c r="M157" i="1"/>
  <c r="M158" i="1"/>
  <c r="M159" i="1"/>
  <c r="M160" i="1"/>
  <c r="M161" i="1"/>
  <c r="M162" i="1"/>
  <c r="M163" i="1"/>
  <c r="M165" i="1"/>
  <c r="M166" i="1"/>
  <c r="M167" i="1"/>
  <c r="M168" i="1"/>
  <c r="M170" i="1"/>
  <c r="M171" i="1"/>
  <c r="M172" i="1"/>
  <c r="M174" i="1"/>
  <c r="M175" i="1"/>
  <c r="M176" i="1"/>
  <c r="M177" i="1"/>
  <c r="M178" i="1"/>
  <c r="M179" i="1"/>
  <c r="M182" i="1"/>
  <c r="M183" i="1"/>
  <c r="M184" i="1"/>
  <c r="M185" i="1"/>
  <c r="M186" i="1"/>
  <c r="M187" i="1"/>
  <c r="M188" i="1"/>
  <c r="M189" i="1"/>
  <c r="M190" i="1"/>
  <c r="M191" i="1"/>
  <c r="M192" i="1"/>
  <c r="M193" i="1"/>
  <c r="M194" i="1"/>
  <c r="M195" i="1"/>
  <c r="M196" i="1"/>
  <c r="M197" i="1"/>
  <c r="M198" i="1"/>
  <c r="M199" i="1"/>
  <c r="M201" i="1"/>
  <c r="M202" i="1"/>
  <c r="M203" i="1"/>
  <c r="M204" i="1"/>
  <c r="M205" i="1"/>
  <c r="M206" i="1"/>
  <c r="M207" i="1"/>
  <c r="M208" i="1"/>
  <c r="M209" i="1"/>
  <c r="M211" i="1"/>
  <c r="M213" i="1"/>
  <c r="M214" i="1"/>
  <c r="M215" i="1"/>
  <c r="M216" i="1"/>
  <c r="M217" i="1"/>
  <c r="M218" i="1"/>
  <c r="M219" i="1"/>
  <c r="M220" i="1"/>
  <c r="M221" i="1"/>
  <c r="M222" i="1"/>
  <c r="M223" i="1"/>
  <c r="M224" i="1"/>
  <c r="M225" i="1"/>
  <c r="M226" i="1"/>
  <c r="M227" i="1"/>
  <c r="M228" i="1"/>
  <c r="M229" i="1"/>
  <c r="M230" i="1"/>
  <c r="M231" i="1"/>
  <c r="M232" i="1"/>
  <c r="M233" i="1"/>
  <c r="M234" i="1"/>
  <c r="M235" i="1"/>
  <c r="M236" i="1"/>
  <c r="M237" i="1"/>
  <c r="M238" i="1"/>
  <c r="M239" i="1"/>
  <c r="M240" i="1"/>
  <c r="M241" i="1"/>
  <c r="M242" i="1"/>
  <c r="M243" i="1"/>
  <c r="M244" i="1"/>
  <c r="M245" i="1"/>
  <c r="M246" i="1"/>
  <c r="M247" i="1"/>
  <c r="M248" i="1"/>
  <c r="M249" i="1"/>
  <c r="M250" i="1"/>
  <c r="M251" i="1"/>
  <c r="M252" i="1"/>
  <c r="M253" i="1"/>
  <c r="M254" i="1"/>
  <c r="M255" i="1"/>
  <c r="M256" i="1"/>
  <c r="M257" i="1"/>
  <c r="M258" i="1"/>
  <c r="M259" i="1"/>
  <c r="M260" i="1"/>
  <c r="M261" i="1"/>
  <c r="M262" i="1"/>
  <c r="M263" i="1"/>
  <c r="M264" i="1"/>
  <c r="M266" i="1"/>
  <c r="M267" i="1"/>
  <c r="M268" i="1"/>
  <c r="M270" i="1"/>
  <c r="M271" i="1"/>
  <c r="M272" i="1"/>
  <c r="M273" i="1"/>
  <c r="M274" i="1"/>
  <c r="M275" i="1"/>
  <c r="M276" i="1"/>
  <c r="M277" i="1"/>
  <c r="M278" i="1"/>
  <c r="M279" i="1"/>
  <c r="M280" i="1"/>
  <c r="M281" i="1"/>
  <c r="M282" i="1"/>
  <c r="M283" i="1"/>
  <c r="M284" i="1"/>
  <c r="M285" i="1"/>
  <c r="M286" i="1"/>
  <c r="M287" i="1"/>
  <c r="M288" i="1"/>
  <c r="M289" i="1"/>
  <c r="M290" i="1"/>
  <c r="M291" i="1"/>
  <c r="M292" i="1"/>
  <c r="M293" i="1"/>
  <c r="M294" i="1"/>
  <c r="M295" i="1"/>
  <c r="M296" i="1"/>
  <c r="M297" i="1"/>
  <c r="M298" i="1"/>
  <c r="M299" i="1"/>
  <c r="M300" i="1"/>
  <c r="M301" i="1"/>
  <c r="M302" i="1"/>
  <c r="M303" i="1"/>
  <c r="M304" i="1"/>
  <c r="M305" i="1"/>
  <c r="M306" i="1"/>
  <c r="M307" i="1"/>
  <c r="M308" i="1"/>
  <c r="M309" i="1"/>
  <c r="M310" i="1"/>
  <c r="M311" i="1"/>
  <c r="M312" i="1"/>
  <c r="M313" i="1"/>
  <c r="M314" i="1"/>
  <c r="M315" i="1"/>
  <c r="M316" i="1"/>
  <c r="M317" i="1"/>
  <c r="M318" i="1"/>
  <c r="M319" i="1"/>
  <c r="M320" i="1"/>
  <c r="M321" i="1"/>
  <c r="M322" i="1"/>
  <c r="M323" i="1"/>
  <c r="M324" i="1"/>
  <c r="M325" i="1"/>
  <c r="M326" i="1"/>
  <c r="M327" i="1"/>
  <c r="M328" i="1"/>
  <c r="M329" i="1"/>
  <c r="M330" i="1"/>
  <c r="M331" i="1"/>
  <c r="M332" i="1"/>
  <c r="M333" i="1"/>
  <c r="M334" i="1"/>
  <c r="M335" i="1"/>
  <c r="M336" i="1"/>
  <c r="M337" i="1"/>
  <c r="M338" i="1"/>
  <c r="M339" i="1"/>
  <c r="M340" i="1"/>
  <c r="M341" i="1"/>
  <c r="M342" i="1"/>
  <c r="M343" i="1"/>
  <c r="M344" i="1"/>
  <c r="M345" i="1"/>
  <c r="M346" i="1"/>
  <c r="M347" i="1"/>
  <c r="M348" i="1"/>
  <c r="M349" i="1"/>
  <c r="M350" i="1"/>
  <c r="M351" i="1"/>
  <c r="M352" i="1"/>
  <c r="M353" i="1"/>
  <c r="M354" i="1"/>
  <c r="M355" i="1"/>
  <c r="M356" i="1"/>
  <c r="M357" i="1"/>
  <c r="M358" i="1"/>
  <c r="M359" i="1"/>
  <c r="M360" i="1"/>
  <c r="M361" i="1"/>
  <c r="M362" i="1"/>
  <c r="M363" i="1"/>
  <c r="M364" i="1"/>
  <c r="M365" i="1"/>
  <c r="M366" i="1"/>
  <c r="M367" i="1"/>
  <c r="M368" i="1"/>
  <c r="M369" i="1"/>
  <c r="M370" i="1"/>
  <c r="M371" i="1"/>
  <c r="M372" i="1"/>
  <c r="M373" i="1"/>
  <c r="M374" i="1"/>
  <c r="M375" i="1"/>
  <c r="M376" i="1"/>
  <c r="M377" i="1"/>
  <c r="M378" i="1"/>
  <c r="M379" i="1"/>
  <c r="M380" i="1"/>
  <c r="M381" i="1"/>
  <c r="M382" i="1"/>
  <c r="M383" i="1"/>
  <c r="M384" i="1"/>
  <c r="M385" i="1"/>
  <c r="M386" i="1"/>
  <c r="M387" i="1"/>
  <c r="M388" i="1"/>
  <c r="M389" i="1"/>
  <c r="M390" i="1"/>
  <c r="M391" i="1"/>
  <c r="M392" i="1"/>
  <c r="M393" i="1"/>
  <c r="M394" i="1"/>
  <c r="M395" i="1"/>
  <c r="M396" i="1"/>
  <c r="M397" i="1"/>
  <c r="M398" i="1"/>
  <c r="M399" i="1"/>
  <c r="M400" i="1"/>
  <c r="M402" i="1"/>
  <c r="M403" i="1"/>
  <c r="M404" i="1"/>
  <c r="M405" i="1"/>
  <c r="M406" i="1"/>
  <c r="L9" i="1"/>
  <c r="L10" i="1"/>
  <c r="L11" i="1"/>
  <c r="L12" i="1"/>
  <c r="L13" i="1"/>
  <c r="L14" i="1"/>
  <c r="L15" i="1"/>
  <c r="L16" i="1"/>
  <c r="L17" i="1"/>
  <c r="L18" i="1"/>
  <c r="L19" i="1"/>
  <c r="L20" i="1"/>
  <c r="L21" i="1"/>
  <c r="L22" i="1"/>
  <c r="L23" i="1"/>
  <c r="L24" i="1"/>
  <c r="L25" i="1"/>
  <c r="L26" i="1"/>
  <c r="L27" i="1"/>
  <c r="L28" i="1"/>
  <c r="L29" i="1"/>
  <c r="L30" i="1"/>
  <c r="L31" i="1"/>
  <c r="L32" i="1"/>
  <c r="L33" i="1"/>
  <c r="L34" i="1"/>
  <c r="L35" i="1"/>
  <c r="L36" i="1"/>
  <c r="L37" i="1"/>
  <c r="L38" i="1"/>
  <c r="L39" i="1"/>
  <c r="L40" i="1"/>
  <c r="L41" i="1"/>
  <c r="L42" i="1"/>
  <c r="L43" i="1"/>
  <c r="L44" i="1"/>
  <c r="L45" i="1"/>
  <c r="L46" i="1"/>
  <c r="L47" i="1"/>
  <c r="L48" i="1"/>
  <c r="L49" i="1"/>
  <c r="L50" i="1"/>
  <c r="L51" i="1"/>
  <c r="L52" i="1"/>
  <c r="L53" i="1"/>
  <c r="L54" i="1"/>
  <c r="L55" i="1"/>
  <c r="L56" i="1"/>
  <c r="L57" i="1"/>
  <c r="L58" i="1"/>
  <c r="L59" i="1"/>
  <c r="L60" i="1"/>
  <c r="L61" i="1"/>
  <c r="L62" i="1"/>
  <c r="L63" i="1"/>
  <c r="L64" i="1"/>
  <c r="L65" i="1"/>
  <c r="L66" i="1"/>
  <c r="L67" i="1"/>
  <c r="L68" i="1"/>
  <c r="L69" i="1"/>
  <c r="L70" i="1"/>
  <c r="L71" i="1"/>
  <c r="L72" i="1"/>
  <c r="L73" i="1"/>
  <c r="L74" i="1"/>
  <c r="L75" i="1"/>
  <c r="L76" i="1"/>
  <c r="L77" i="1"/>
  <c r="L78" i="1"/>
  <c r="L79" i="1"/>
  <c r="L80" i="1"/>
  <c r="L81" i="1"/>
  <c r="L82" i="1"/>
  <c r="L83" i="1"/>
  <c r="L84" i="1"/>
  <c r="L85" i="1"/>
  <c r="L86" i="1"/>
  <c r="L87" i="1"/>
  <c r="L88" i="1"/>
  <c r="L89" i="1"/>
  <c r="L90" i="1"/>
  <c r="L91" i="1"/>
  <c r="L92" i="1"/>
  <c r="L94" i="1"/>
  <c r="L95" i="1"/>
  <c r="L96" i="1"/>
  <c r="L97" i="1"/>
  <c r="L98" i="1"/>
  <c r="L99" i="1"/>
  <c r="L100" i="1"/>
  <c r="L101" i="1"/>
  <c r="L102" i="1"/>
  <c r="L103" i="1"/>
  <c r="L104" i="1"/>
  <c r="L105" i="1"/>
  <c r="L106" i="1"/>
  <c r="L107" i="1"/>
  <c r="L108" i="1"/>
  <c r="L109" i="1"/>
  <c r="L110" i="1"/>
  <c r="L111" i="1"/>
  <c r="L112" i="1"/>
  <c r="L113" i="1"/>
  <c r="L115" i="1"/>
  <c r="L116" i="1"/>
  <c r="L117" i="1"/>
  <c r="L118" i="1"/>
  <c r="L119" i="1"/>
  <c r="L120" i="1"/>
  <c r="L121" i="1"/>
  <c r="L122" i="1"/>
  <c r="L123" i="1"/>
  <c r="L124" i="1"/>
  <c r="L125" i="1"/>
  <c r="L126" i="1"/>
  <c r="L127" i="1"/>
  <c r="L128" i="1"/>
  <c r="L129" i="1"/>
  <c r="L130" i="1"/>
  <c r="L131" i="1"/>
  <c r="L132" i="1"/>
  <c r="L133" i="1"/>
  <c r="L134" i="1"/>
  <c r="L135" i="1"/>
  <c r="L136" i="1"/>
  <c r="L137" i="1"/>
  <c r="L138" i="1"/>
  <c r="L139" i="1"/>
  <c r="L140" i="1"/>
  <c r="L141" i="1"/>
  <c r="L142" i="1"/>
  <c r="L143" i="1"/>
  <c r="L144" i="1"/>
  <c r="L145" i="1"/>
  <c r="L146" i="1"/>
  <c r="L147" i="1"/>
  <c r="L148" i="1"/>
  <c r="L149" i="1"/>
  <c r="L150" i="1"/>
  <c r="L151" i="1"/>
  <c r="L152" i="1"/>
  <c r="L153" i="1"/>
  <c r="L154" i="1"/>
  <c r="L155" i="1"/>
  <c r="L156" i="1"/>
  <c r="L157" i="1"/>
  <c r="L158" i="1"/>
  <c r="L159" i="1"/>
  <c r="L160" i="1"/>
  <c r="L161" i="1"/>
  <c r="L162" i="1"/>
  <c r="L163" i="1"/>
  <c r="L165" i="1"/>
  <c r="L166" i="1"/>
  <c r="L167" i="1"/>
  <c r="L168" i="1"/>
  <c r="L169" i="1"/>
  <c r="L170" i="1"/>
  <c r="L171" i="1"/>
  <c r="L172" i="1"/>
  <c r="L173" i="1"/>
  <c r="L174" i="1"/>
  <c r="L175" i="1"/>
  <c r="L176" i="1"/>
  <c r="L177" i="1"/>
  <c r="L178" i="1"/>
  <c r="L179" i="1"/>
  <c r="L182" i="1"/>
  <c r="L183" i="1"/>
  <c r="L184" i="1"/>
  <c r="L185" i="1"/>
  <c r="L186" i="1"/>
  <c r="L187" i="1"/>
  <c r="L188" i="1"/>
  <c r="L189" i="1"/>
  <c r="L190" i="1"/>
  <c r="L191" i="1"/>
  <c r="L192" i="1"/>
  <c r="L193" i="1"/>
  <c r="L194" i="1"/>
  <c r="L195" i="1"/>
  <c r="L196" i="1"/>
  <c r="L197" i="1"/>
  <c r="L198" i="1"/>
  <c r="L199" i="1"/>
  <c r="L201" i="1"/>
  <c r="L202" i="1"/>
  <c r="L203" i="1"/>
  <c r="L204" i="1"/>
  <c r="L205" i="1"/>
  <c r="L206" i="1"/>
  <c r="L207" i="1"/>
  <c r="L208" i="1"/>
  <c r="L209" i="1"/>
  <c r="L210" i="1"/>
  <c r="L211" i="1"/>
  <c r="L212" i="1"/>
  <c r="L213" i="1"/>
  <c r="L214" i="1"/>
  <c r="L215" i="1"/>
  <c r="L216" i="1"/>
  <c r="L217" i="1"/>
  <c r="L218" i="1"/>
  <c r="L219" i="1"/>
  <c r="L220" i="1"/>
  <c r="L221" i="1"/>
  <c r="L222" i="1"/>
  <c r="L223" i="1"/>
  <c r="L224" i="1"/>
  <c r="L225" i="1"/>
  <c r="L226" i="1"/>
  <c r="L227" i="1"/>
  <c r="L228" i="1"/>
  <c r="L229" i="1"/>
  <c r="L230" i="1"/>
  <c r="L231" i="1"/>
  <c r="L232" i="1"/>
  <c r="L233" i="1"/>
  <c r="L234" i="1"/>
  <c r="L235" i="1"/>
  <c r="L236" i="1"/>
  <c r="L237" i="1"/>
  <c r="L238" i="1"/>
  <c r="L239" i="1"/>
  <c r="L240" i="1"/>
  <c r="L241" i="1"/>
  <c r="L242" i="1"/>
  <c r="L243" i="1"/>
  <c r="L244" i="1"/>
  <c r="L245" i="1"/>
  <c r="L246" i="1"/>
  <c r="L247" i="1"/>
  <c r="L248" i="1"/>
  <c r="L249" i="1"/>
  <c r="L250" i="1"/>
  <c r="L251" i="1"/>
  <c r="L252" i="1"/>
  <c r="L253" i="1"/>
  <c r="L254" i="1"/>
  <c r="L255" i="1"/>
  <c r="L256" i="1"/>
  <c r="L257" i="1"/>
  <c r="L258" i="1"/>
  <c r="L259" i="1"/>
  <c r="L260" i="1"/>
  <c r="L261" i="1"/>
  <c r="L262" i="1"/>
  <c r="L263" i="1"/>
  <c r="L264" i="1"/>
  <c r="L266" i="1"/>
  <c r="L267" i="1"/>
  <c r="L268" i="1"/>
  <c r="L269" i="1"/>
  <c r="L270" i="1"/>
  <c r="L271" i="1"/>
  <c r="L272" i="1"/>
  <c r="L273" i="1"/>
  <c r="L274" i="1"/>
  <c r="L275" i="1"/>
  <c r="L276" i="1"/>
  <c r="L277" i="1"/>
  <c r="L278" i="1"/>
  <c r="L279" i="1"/>
  <c r="L280" i="1"/>
  <c r="L281" i="1"/>
  <c r="L282" i="1"/>
  <c r="L283" i="1"/>
  <c r="L284" i="1"/>
  <c r="L285" i="1"/>
  <c r="L286" i="1"/>
  <c r="L287" i="1"/>
  <c r="L288" i="1"/>
  <c r="L289" i="1"/>
  <c r="L290" i="1"/>
  <c r="L291" i="1"/>
  <c r="L292" i="1"/>
  <c r="L293" i="1"/>
  <c r="L294" i="1"/>
  <c r="L295" i="1"/>
  <c r="L296" i="1"/>
  <c r="L297" i="1"/>
  <c r="L298" i="1"/>
  <c r="L299" i="1"/>
  <c r="L300" i="1"/>
  <c r="L301" i="1"/>
  <c r="L302" i="1"/>
  <c r="L303" i="1"/>
  <c r="L304" i="1"/>
  <c r="L305" i="1"/>
  <c r="L306" i="1"/>
  <c r="L307" i="1"/>
  <c r="L308" i="1"/>
  <c r="L309" i="1"/>
  <c r="L310" i="1"/>
  <c r="L311" i="1"/>
  <c r="L312" i="1"/>
  <c r="L313" i="1"/>
  <c r="L314" i="1"/>
  <c r="L315" i="1"/>
  <c r="L316" i="1"/>
  <c r="L317" i="1"/>
  <c r="L318" i="1"/>
  <c r="L319" i="1"/>
  <c r="L320" i="1"/>
  <c r="L321" i="1"/>
  <c r="L322" i="1"/>
  <c r="L323" i="1"/>
  <c r="L324" i="1"/>
  <c r="L325" i="1"/>
  <c r="L326" i="1"/>
  <c r="L327" i="1"/>
  <c r="L328" i="1"/>
  <c r="L329" i="1"/>
  <c r="L330" i="1"/>
  <c r="L331" i="1"/>
  <c r="L332" i="1"/>
  <c r="L333" i="1"/>
  <c r="L334" i="1"/>
  <c r="L335" i="1"/>
  <c r="L336" i="1"/>
  <c r="L337" i="1"/>
  <c r="L338" i="1"/>
  <c r="L339" i="1"/>
  <c r="L340" i="1"/>
  <c r="L341" i="1"/>
  <c r="L342" i="1"/>
  <c r="L343" i="1"/>
  <c r="L344" i="1"/>
  <c r="L345" i="1"/>
  <c r="L346" i="1"/>
  <c r="L347" i="1"/>
  <c r="L348" i="1"/>
  <c r="L349" i="1"/>
  <c r="L350" i="1"/>
  <c r="L351" i="1"/>
  <c r="L352" i="1"/>
  <c r="L353" i="1"/>
  <c r="L354" i="1"/>
  <c r="L355" i="1"/>
  <c r="L356" i="1"/>
  <c r="L357" i="1"/>
  <c r="L358" i="1"/>
  <c r="L359" i="1"/>
  <c r="L360" i="1"/>
  <c r="L361" i="1"/>
  <c r="L362" i="1"/>
  <c r="L363" i="1"/>
  <c r="L364" i="1"/>
  <c r="L365" i="1"/>
  <c r="L366" i="1"/>
  <c r="L367" i="1"/>
  <c r="L368" i="1"/>
  <c r="L369" i="1"/>
  <c r="L370" i="1"/>
  <c r="L371" i="1"/>
  <c r="L372" i="1"/>
  <c r="L373" i="1"/>
  <c r="L374" i="1"/>
  <c r="L375" i="1"/>
  <c r="L376" i="1"/>
  <c r="L377" i="1"/>
  <c r="L378" i="1"/>
  <c r="L379" i="1"/>
  <c r="L380" i="1"/>
  <c r="L381" i="1"/>
  <c r="L382" i="1"/>
  <c r="L383" i="1"/>
  <c r="L384" i="1"/>
  <c r="L385" i="1"/>
  <c r="L386" i="1"/>
  <c r="L387" i="1"/>
  <c r="L388" i="1"/>
  <c r="L389" i="1"/>
  <c r="L390" i="1"/>
  <c r="L391" i="1"/>
  <c r="L392" i="1"/>
  <c r="L393" i="1"/>
  <c r="L394" i="1"/>
  <c r="L395" i="1"/>
  <c r="L396" i="1"/>
  <c r="L397" i="1"/>
  <c r="L398" i="1"/>
  <c r="L399" i="1"/>
  <c r="L400" i="1"/>
  <c r="L401" i="1"/>
  <c r="L402" i="1"/>
  <c r="L403" i="1"/>
  <c r="L404" i="1"/>
  <c r="L405" i="1"/>
  <c r="L406" i="1"/>
  <c r="L407" i="1"/>
  <c r="K9" i="1"/>
  <c r="K10" i="1"/>
  <c r="K11" i="1"/>
  <c r="K12" i="1"/>
  <c r="K13" i="1"/>
  <c r="K14" i="1"/>
  <c r="K15" i="1"/>
  <c r="K16" i="1"/>
  <c r="K17" i="1"/>
  <c r="K18" i="1"/>
  <c r="K19" i="1"/>
  <c r="K20" i="1"/>
  <c r="K21" i="1"/>
  <c r="K22" i="1"/>
  <c r="K23" i="1"/>
  <c r="K24" i="1"/>
  <c r="K25" i="1"/>
  <c r="K26" i="1"/>
  <c r="K27" i="1"/>
  <c r="K28" i="1"/>
  <c r="K29" i="1"/>
  <c r="K30" i="1"/>
  <c r="K31" i="1"/>
  <c r="K32" i="1"/>
  <c r="K33" i="1"/>
  <c r="K34" i="1"/>
  <c r="K35" i="1"/>
  <c r="K36" i="1"/>
  <c r="K37" i="1"/>
  <c r="K38" i="1"/>
  <c r="K39" i="1"/>
  <c r="K40" i="1"/>
  <c r="K41" i="1"/>
  <c r="K42" i="1"/>
  <c r="K43" i="1"/>
  <c r="K44" i="1"/>
  <c r="K45" i="1"/>
  <c r="K46" i="1"/>
  <c r="K47" i="1"/>
  <c r="K48" i="1"/>
  <c r="K49" i="1"/>
  <c r="K50" i="1"/>
  <c r="K51" i="1"/>
  <c r="K52" i="1"/>
  <c r="K53" i="1"/>
  <c r="K54" i="1"/>
  <c r="K55" i="1"/>
  <c r="K56" i="1"/>
  <c r="K57" i="1"/>
  <c r="K58" i="1"/>
  <c r="K59" i="1"/>
  <c r="K60" i="1"/>
  <c r="K61" i="1"/>
  <c r="K62" i="1"/>
  <c r="K63" i="1"/>
  <c r="K64" i="1"/>
  <c r="K65" i="1"/>
  <c r="K66" i="1"/>
  <c r="K67" i="1"/>
  <c r="K68" i="1"/>
  <c r="K69" i="1"/>
  <c r="K70" i="1"/>
  <c r="K71" i="1"/>
  <c r="K72" i="1"/>
  <c r="K73" i="1"/>
  <c r="K74" i="1"/>
  <c r="K75" i="1"/>
  <c r="K76" i="1"/>
  <c r="K77" i="1"/>
  <c r="K78" i="1"/>
  <c r="K79" i="1"/>
  <c r="K80" i="1"/>
  <c r="K81" i="1"/>
  <c r="K82" i="1"/>
  <c r="K83" i="1"/>
  <c r="K85" i="1"/>
  <c r="K86" i="1"/>
  <c r="K87" i="1"/>
  <c r="K88" i="1"/>
  <c r="K89" i="1"/>
  <c r="K90" i="1"/>
  <c r="K91" i="1"/>
  <c r="K92" i="1"/>
  <c r="K94" i="1"/>
  <c r="K95" i="1"/>
  <c r="K96" i="1"/>
  <c r="K97" i="1"/>
  <c r="K98" i="1"/>
  <c r="K99" i="1"/>
  <c r="K100" i="1"/>
  <c r="K101" i="1"/>
  <c r="K102" i="1"/>
  <c r="K103" i="1"/>
  <c r="K104" i="1"/>
  <c r="K105" i="1"/>
  <c r="K106" i="1"/>
  <c r="K107" i="1"/>
  <c r="K108" i="1"/>
  <c r="K109" i="1"/>
  <c r="K110" i="1"/>
  <c r="K111" i="1"/>
  <c r="K112" i="1"/>
  <c r="K113" i="1"/>
  <c r="K115" i="1"/>
  <c r="K116" i="1"/>
  <c r="K117" i="1"/>
  <c r="K118" i="1"/>
  <c r="K119" i="1"/>
  <c r="K120" i="1"/>
  <c r="K121" i="1"/>
  <c r="K122" i="1"/>
  <c r="K123" i="1"/>
  <c r="K124" i="1"/>
  <c r="K125" i="1"/>
  <c r="K126" i="1"/>
  <c r="K127" i="1"/>
  <c r="K128" i="1"/>
  <c r="K129" i="1"/>
  <c r="K130" i="1"/>
  <c r="K131" i="1"/>
  <c r="K132" i="1"/>
  <c r="K133" i="1"/>
  <c r="K134" i="1"/>
  <c r="K135" i="1"/>
  <c r="K137" i="1"/>
  <c r="K138" i="1"/>
  <c r="K139" i="1"/>
  <c r="K140" i="1"/>
  <c r="K141" i="1"/>
  <c r="K142" i="1"/>
  <c r="K143" i="1"/>
  <c r="K144" i="1"/>
  <c r="K145" i="1"/>
  <c r="K146" i="1"/>
  <c r="K147" i="1"/>
  <c r="K148" i="1"/>
  <c r="K149" i="1"/>
  <c r="K150" i="1"/>
  <c r="K151" i="1"/>
  <c r="K152" i="1"/>
  <c r="K153" i="1"/>
  <c r="K154" i="1"/>
  <c r="K155" i="1"/>
  <c r="K156" i="1"/>
  <c r="K157" i="1"/>
  <c r="K158" i="1"/>
  <c r="K159" i="1"/>
  <c r="K160" i="1"/>
  <c r="K162" i="1"/>
  <c r="K163" i="1"/>
  <c r="K165" i="1"/>
  <c r="K166" i="1"/>
  <c r="K167" i="1"/>
  <c r="K168" i="1"/>
  <c r="K169" i="1"/>
  <c r="K170" i="1"/>
  <c r="K171" i="1"/>
  <c r="K172" i="1"/>
  <c r="K173" i="1"/>
  <c r="K174" i="1"/>
  <c r="K175" i="1"/>
  <c r="K176" i="1"/>
  <c r="K177" i="1"/>
  <c r="K178" i="1"/>
  <c r="K179" i="1"/>
  <c r="K182" i="1"/>
  <c r="K183" i="1"/>
  <c r="K184" i="1"/>
  <c r="K185" i="1"/>
  <c r="K186" i="1"/>
  <c r="K187" i="1"/>
  <c r="K188" i="1"/>
  <c r="K189" i="1"/>
  <c r="K190" i="1"/>
  <c r="K191" i="1"/>
  <c r="K192" i="1"/>
  <c r="K193" i="1"/>
  <c r="K194" i="1"/>
  <c r="K195" i="1"/>
  <c r="K196" i="1"/>
  <c r="K197" i="1"/>
  <c r="K198" i="1"/>
  <c r="K199" i="1"/>
  <c r="K201" i="1"/>
  <c r="K202" i="1"/>
  <c r="K203" i="1"/>
  <c r="K204" i="1"/>
  <c r="K205" i="1"/>
  <c r="K206" i="1"/>
  <c r="K207" i="1"/>
  <c r="K208" i="1"/>
  <c r="K209" i="1"/>
  <c r="K210" i="1"/>
  <c r="K211" i="1"/>
  <c r="K213" i="1"/>
  <c r="K214" i="1"/>
  <c r="K215" i="1"/>
  <c r="K216" i="1"/>
  <c r="K217" i="1"/>
  <c r="K218" i="1"/>
  <c r="K219" i="1"/>
  <c r="K220" i="1"/>
  <c r="K221" i="1"/>
  <c r="K222" i="1"/>
  <c r="K223" i="1"/>
  <c r="K224" i="1"/>
  <c r="K225" i="1"/>
  <c r="K226" i="1"/>
  <c r="K227" i="1"/>
  <c r="K228" i="1"/>
  <c r="K229" i="1"/>
  <c r="K230" i="1"/>
  <c r="K231" i="1"/>
  <c r="K232" i="1"/>
  <c r="K233" i="1"/>
  <c r="K234" i="1"/>
  <c r="K235" i="1"/>
  <c r="K236" i="1"/>
  <c r="K237" i="1"/>
  <c r="K238" i="1"/>
  <c r="K239" i="1"/>
  <c r="K240" i="1"/>
  <c r="K241" i="1"/>
  <c r="K242" i="1"/>
  <c r="K243" i="1"/>
  <c r="K244" i="1"/>
  <c r="K245" i="1"/>
  <c r="K246" i="1"/>
  <c r="K247" i="1"/>
  <c r="K248" i="1"/>
  <c r="K249" i="1"/>
  <c r="K250" i="1"/>
  <c r="K251" i="1"/>
  <c r="K252" i="1"/>
  <c r="K253" i="1"/>
  <c r="K254" i="1"/>
  <c r="K255" i="1"/>
  <c r="K256" i="1"/>
  <c r="K257" i="1"/>
  <c r="K258" i="1"/>
  <c r="K259" i="1"/>
  <c r="K260" i="1"/>
  <c r="K262" i="1"/>
  <c r="K263" i="1"/>
  <c r="K264" i="1"/>
  <c r="K267" i="1"/>
  <c r="K268" i="1"/>
  <c r="K270" i="1"/>
  <c r="K271" i="1"/>
  <c r="K272" i="1"/>
  <c r="K273" i="1"/>
  <c r="K274" i="1"/>
  <c r="K275" i="1"/>
  <c r="K276" i="1"/>
  <c r="K278" i="1"/>
  <c r="K279" i="1"/>
  <c r="K281" i="1"/>
  <c r="K282" i="1"/>
  <c r="K283" i="1"/>
  <c r="K284" i="1"/>
  <c r="K285" i="1"/>
  <c r="K286" i="1"/>
  <c r="K287" i="1"/>
  <c r="K288" i="1"/>
  <c r="K289" i="1"/>
  <c r="K290" i="1"/>
  <c r="K291" i="1"/>
  <c r="K292" i="1"/>
  <c r="K293" i="1"/>
  <c r="K294" i="1"/>
  <c r="K295" i="1"/>
  <c r="K296" i="1"/>
  <c r="K297" i="1"/>
  <c r="K298" i="1"/>
  <c r="K299" i="1"/>
  <c r="K300" i="1"/>
  <c r="K301" i="1"/>
  <c r="K302" i="1"/>
  <c r="K303" i="1"/>
  <c r="K304" i="1"/>
  <c r="K305" i="1"/>
  <c r="K306" i="1"/>
  <c r="K307" i="1"/>
  <c r="K308" i="1"/>
  <c r="K309" i="1"/>
  <c r="K310" i="1"/>
  <c r="K311" i="1"/>
  <c r="K312" i="1"/>
  <c r="K313" i="1"/>
  <c r="K314" i="1"/>
  <c r="K315" i="1"/>
  <c r="K316" i="1"/>
  <c r="K317" i="1"/>
  <c r="K318" i="1"/>
  <c r="K319" i="1"/>
  <c r="K320" i="1"/>
  <c r="K321" i="1"/>
  <c r="K322" i="1"/>
  <c r="K323" i="1"/>
  <c r="K324" i="1"/>
  <c r="K325" i="1"/>
  <c r="K326" i="1"/>
  <c r="K327" i="1"/>
  <c r="K328" i="1"/>
  <c r="K329" i="1"/>
  <c r="K330" i="1"/>
  <c r="K331" i="1"/>
  <c r="K332" i="1"/>
  <c r="K333" i="1"/>
  <c r="K334" i="1"/>
  <c r="K335" i="1"/>
  <c r="K336" i="1"/>
  <c r="K337" i="1"/>
  <c r="K338" i="1"/>
  <c r="K339" i="1"/>
  <c r="K340" i="1"/>
  <c r="K341" i="1"/>
  <c r="K342" i="1"/>
  <c r="K343" i="1"/>
  <c r="K344" i="1"/>
  <c r="K345" i="1"/>
  <c r="K346" i="1"/>
  <c r="K347" i="1"/>
  <c r="K348" i="1"/>
  <c r="K349" i="1"/>
  <c r="K350" i="1"/>
  <c r="K351" i="1"/>
  <c r="K352" i="1"/>
  <c r="K353" i="1"/>
  <c r="K354" i="1"/>
  <c r="K355" i="1"/>
  <c r="K356" i="1"/>
  <c r="K357" i="1"/>
  <c r="K358" i="1"/>
  <c r="K359" i="1"/>
  <c r="K360" i="1"/>
  <c r="K361" i="1"/>
  <c r="K362" i="1"/>
  <c r="K363" i="1"/>
  <c r="K364" i="1"/>
  <c r="K365" i="1"/>
  <c r="K366" i="1"/>
  <c r="K367" i="1"/>
  <c r="K368" i="1"/>
  <c r="K369" i="1"/>
  <c r="K370" i="1"/>
  <c r="K371" i="1"/>
  <c r="K372" i="1"/>
  <c r="K373" i="1"/>
  <c r="K374" i="1"/>
  <c r="K375" i="1"/>
  <c r="K376" i="1"/>
  <c r="K377" i="1"/>
  <c r="K378" i="1"/>
  <c r="K379" i="1"/>
  <c r="K380" i="1"/>
  <c r="K381" i="1"/>
  <c r="K382" i="1"/>
  <c r="K383" i="1"/>
  <c r="K384" i="1"/>
  <c r="K385" i="1"/>
  <c r="K386" i="1"/>
  <c r="K387" i="1"/>
  <c r="K388" i="1"/>
  <c r="K389" i="1"/>
  <c r="K390" i="1"/>
  <c r="K391" i="1"/>
  <c r="K392" i="1"/>
  <c r="K393" i="1"/>
  <c r="K394" i="1"/>
  <c r="K395" i="1"/>
  <c r="K396" i="1"/>
  <c r="K397" i="1"/>
  <c r="K398" i="1"/>
  <c r="K399" i="1"/>
  <c r="K400" i="1"/>
  <c r="K402" i="1"/>
  <c r="K403" i="1"/>
  <c r="K404" i="1"/>
  <c r="K405" i="1"/>
  <c r="K406" i="1"/>
  <c r="J9" i="1"/>
  <c r="J10" i="1"/>
  <c r="J11" i="1"/>
  <c r="J12" i="1"/>
  <c r="J13" i="1"/>
  <c r="J14" i="1"/>
  <c r="J15" i="1"/>
  <c r="J16" i="1"/>
  <c r="J17" i="1"/>
  <c r="J18" i="1"/>
  <c r="J19" i="1"/>
  <c r="J20" i="1"/>
  <c r="J21" i="1"/>
  <c r="J22" i="1"/>
  <c r="J23" i="1"/>
  <c r="J24" i="1"/>
  <c r="J25" i="1"/>
  <c r="J26" i="1"/>
  <c r="J27" i="1"/>
  <c r="J28" i="1"/>
  <c r="J29" i="1"/>
  <c r="J30" i="1"/>
  <c r="J31" i="1"/>
  <c r="J32" i="1"/>
  <c r="J33" i="1"/>
  <c r="J34" i="1"/>
  <c r="J35" i="1"/>
  <c r="J36" i="1"/>
  <c r="J37" i="1"/>
  <c r="J38" i="1"/>
  <c r="J39" i="1"/>
  <c r="J40" i="1"/>
  <c r="J41" i="1"/>
  <c r="J42" i="1"/>
  <c r="J43" i="1"/>
  <c r="J44" i="1"/>
  <c r="J45" i="1"/>
  <c r="J46" i="1"/>
  <c r="J47" i="1"/>
  <c r="J48" i="1"/>
  <c r="J49" i="1"/>
  <c r="J50" i="1"/>
  <c r="J51" i="1"/>
  <c r="J52" i="1"/>
  <c r="J53" i="1"/>
  <c r="J54" i="1"/>
  <c r="J55" i="1"/>
  <c r="J56" i="1"/>
  <c r="J57" i="1"/>
  <c r="J58" i="1"/>
  <c r="J59" i="1"/>
  <c r="J60" i="1"/>
  <c r="J61" i="1"/>
  <c r="J62" i="1"/>
  <c r="J63" i="1"/>
  <c r="J64" i="1"/>
  <c r="J65" i="1"/>
  <c r="J66" i="1"/>
  <c r="J67" i="1"/>
  <c r="J68" i="1"/>
  <c r="J69" i="1"/>
  <c r="J70" i="1"/>
  <c r="J71" i="1"/>
  <c r="J72" i="1"/>
  <c r="J73" i="1"/>
  <c r="J74" i="1"/>
  <c r="J75" i="1"/>
  <c r="J76" i="1"/>
  <c r="J77" i="1"/>
  <c r="J78" i="1"/>
  <c r="J79" i="1"/>
  <c r="J80" i="1"/>
  <c r="J81" i="1"/>
  <c r="J82" i="1"/>
  <c r="J83" i="1"/>
  <c r="J84" i="1"/>
  <c r="J85" i="1"/>
  <c r="J86" i="1"/>
  <c r="J87" i="1"/>
  <c r="J88" i="1"/>
  <c r="J89" i="1"/>
  <c r="J90" i="1"/>
  <c r="J91" i="1"/>
  <c r="J92" i="1"/>
  <c r="J94" i="1"/>
  <c r="J95" i="1"/>
  <c r="J96" i="1"/>
  <c r="J97" i="1"/>
  <c r="J99" i="1"/>
  <c r="J100" i="1"/>
  <c r="J101" i="1"/>
  <c r="J102" i="1"/>
  <c r="J103" i="1"/>
  <c r="J104" i="1"/>
  <c r="J105" i="1"/>
  <c r="J106" i="1"/>
  <c r="J107" i="1"/>
  <c r="J108" i="1"/>
  <c r="J109" i="1"/>
  <c r="J110" i="1"/>
  <c r="J111" i="1"/>
  <c r="J112" i="1"/>
  <c r="J113" i="1"/>
  <c r="J115" i="1"/>
  <c r="J116" i="1"/>
  <c r="J117" i="1"/>
  <c r="J118" i="1"/>
  <c r="J119" i="1"/>
  <c r="J120" i="1"/>
  <c r="J121" i="1"/>
  <c r="J122" i="1"/>
  <c r="J123" i="1"/>
  <c r="J124" i="1"/>
  <c r="J125" i="1"/>
  <c r="J126" i="1"/>
  <c r="J127" i="1"/>
  <c r="J128" i="1"/>
  <c r="J129" i="1"/>
  <c r="J130" i="1"/>
  <c r="J131" i="1"/>
  <c r="J132" i="1"/>
  <c r="J133" i="1"/>
  <c r="J134" i="1"/>
  <c r="J135" i="1"/>
  <c r="J136" i="1"/>
  <c r="J137" i="1"/>
  <c r="J138" i="1"/>
  <c r="J139" i="1"/>
  <c r="J140" i="1"/>
  <c r="J141" i="1"/>
  <c r="J142" i="1"/>
  <c r="J143" i="1"/>
  <c r="J144" i="1"/>
  <c r="J145" i="1"/>
  <c r="J146" i="1"/>
  <c r="J147" i="1"/>
  <c r="J148" i="1"/>
  <c r="J149" i="1"/>
  <c r="J150" i="1"/>
  <c r="J151" i="1"/>
  <c r="J152" i="1"/>
  <c r="J153" i="1"/>
  <c r="J154" i="1"/>
  <c r="J155" i="1"/>
  <c r="J156" i="1"/>
  <c r="J157" i="1"/>
  <c r="J158" i="1"/>
  <c r="J159" i="1"/>
  <c r="J160" i="1"/>
  <c r="J161" i="1"/>
  <c r="J162" i="1"/>
  <c r="J163" i="1"/>
  <c r="J165" i="1"/>
  <c r="J166" i="1"/>
  <c r="J167" i="1"/>
  <c r="J168" i="1"/>
  <c r="J170" i="1"/>
  <c r="J171" i="1"/>
  <c r="J172" i="1"/>
  <c r="J173" i="1"/>
  <c r="J174" i="1"/>
  <c r="J175" i="1"/>
  <c r="J176" i="1"/>
  <c r="J177" i="1"/>
  <c r="J178" i="1"/>
  <c r="J179" i="1"/>
  <c r="J182" i="1"/>
  <c r="J183" i="1"/>
  <c r="J184" i="1"/>
  <c r="J185" i="1"/>
  <c r="J186" i="1"/>
  <c r="J187" i="1"/>
  <c r="J188" i="1"/>
  <c r="J189" i="1"/>
  <c r="J190" i="1"/>
  <c r="J191" i="1"/>
  <c r="J192" i="1"/>
  <c r="J193" i="1"/>
  <c r="J194" i="1"/>
  <c r="J195" i="1"/>
  <c r="J196" i="1"/>
  <c r="J197" i="1"/>
  <c r="J198" i="1"/>
  <c r="J199" i="1"/>
  <c r="J201" i="1"/>
  <c r="J202" i="1"/>
  <c r="J203" i="1"/>
  <c r="J204" i="1"/>
  <c r="J205" i="1"/>
  <c r="J206" i="1"/>
  <c r="J207" i="1"/>
  <c r="J208" i="1"/>
  <c r="J209" i="1"/>
  <c r="J210" i="1"/>
  <c r="J211" i="1"/>
  <c r="J212" i="1"/>
  <c r="J213" i="1"/>
  <c r="J214" i="1"/>
  <c r="J215" i="1"/>
  <c r="J216" i="1"/>
  <c r="J217" i="1"/>
  <c r="J218" i="1"/>
  <c r="J219" i="1"/>
  <c r="J220" i="1"/>
  <c r="J221" i="1"/>
  <c r="J222" i="1"/>
  <c r="J223" i="1"/>
  <c r="J224" i="1"/>
  <c r="J225" i="1"/>
  <c r="J226" i="1"/>
  <c r="J227" i="1"/>
  <c r="J228" i="1"/>
  <c r="J229" i="1"/>
  <c r="J230" i="1"/>
  <c r="J231" i="1"/>
  <c r="J232" i="1"/>
  <c r="J233" i="1"/>
  <c r="J234" i="1"/>
  <c r="J235" i="1"/>
  <c r="J236" i="1"/>
  <c r="J237" i="1"/>
  <c r="J238" i="1"/>
  <c r="J239" i="1"/>
  <c r="J240" i="1"/>
  <c r="J241" i="1"/>
  <c r="J242" i="1"/>
  <c r="J243" i="1"/>
  <c r="J244" i="1"/>
  <c r="J245" i="1"/>
  <c r="J246" i="1"/>
  <c r="J247" i="1"/>
  <c r="J248" i="1"/>
  <c r="J249" i="1"/>
  <c r="J250" i="1"/>
  <c r="J251" i="1"/>
  <c r="J252" i="1"/>
  <c r="J253" i="1"/>
  <c r="J254" i="1"/>
  <c r="J255" i="1"/>
  <c r="J256" i="1"/>
  <c r="J257" i="1"/>
  <c r="J258" i="1"/>
  <c r="J259" i="1"/>
  <c r="J260" i="1"/>
  <c r="J261" i="1"/>
  <c r="J262" i="1"/>
  <c r="J263" i="1"/>
  <c r="J264" i="1"/>
  <c r="J266" i="1"/>
  <c r="J267" i="1"/>
  <c r="J268" i="1"/>
  <c r="J269" i="1"/>
  <c r="J270" i="1"/>
  <c r="J271" i="1"/>
  <c r="J272" i="1"/>
  <c r="J273" i="1"/>
  <c r="J274" i="1"/>
  <c r="J275" i="1"/>
  <c r="J276" i="1"/>
  <c r="J277" i="1"/>
  <c r="J278" i="1"/>
  <c r="J279" i="1"/>
  <c r="J280" i="1"/>
  <c r="J281" i="1"/>
  <c r="J282" i="1"/>
  <c r="J283" i="1"/>
  <c r="J284" i="1"/>
  <c r="J285" i="1"/>
  <c r="J286" i="1"/>
  <c r="J287" i="1"/>
  <c r="J288" i="1"/>
  <c r="J289" i="1"/>
  <c r="J290" i="1"/>
  <c r="J291" i="1"/>
  <c r="J292" i="1"/>
  <c r="J293" i="1"/>
  <c r="J294" i="1"/>
  <c r="J295" i="1"/>
  <c r="J296" i="1"/>
  <c r="J297" i="1"/>
  <c r="J298" i="1"/>
  <c r="J299" i="1"/>
  <c r="J300" i="1"/>
  <c r="J301" i="1"/>
  <c r="J302" i="1"/>
  <c r="J303" i="1"/>
  <c r="J304" i="1"/>
  <c r="J305" i="1"/>
  <c r="J306" i="1"/>
  <c r="J307" i="1"/>
  <c r="J308" i="1"/>
  <c r="J309" i="1"/>
  <c r="J310" i="1"/>
  <c r="J311" i="1"/>
  <c r="J312" i="1"/>
  <c r="J313" i="1"/>
  <c r="J314" i="1"/>
  <c r="J315" i="1"/>
  <c r="J316" i="1"/>
  <c r="J317" i="1"/>
  <c r="J318" i="1"/>
  <c r="J319" i="1"/>
  <c r="J320" i="1"/>
  <c r="J321" i="1"/>
  <c r="J322" i="1"/>
  <c r="J323" i="1"/>
  <c r="J324" i="1"/>
  <c r="J325" i="1"/>
  <c r="J326" i="1"/>
  <c r="J327" i="1"/>
  <c r="J328" i="1"/>
  <c r="J329" i="1"/>
  <c r="J330" i="1"/>
  <c r="J331" i="1"/>
  <c r="J332" i="1"/>
  <c r="J333" i="1"/>
  <c r="J334" i="1"/>
  <c r="J335" i="1"/>
  <c r="J336" i="1"/>
  <c r="J337" i="1"/>
  <c r="J338" i="1"/>
  <c r="J339" i="1"/>
  <c r="J340" i="1"/>
  <c r="J341" i="1"/>
  <c r="J342" i="1"/>
  <c r="J343" i="1"/>
  <c r="J344" i="1"/>
  <c r="J345" i="1"/>
  <c r="J346" i="1"/>
  <c r="J347" i="1"/>
  <c r="J348" i="1"/>
  <c r="J349" i="1"/>
  <c r="J350" i="1"/>
  <c r="J351" i="1"/>
  <c r="J352" i="1"/>
  <c r="J353" i="1"/>
  <c r="J354" i="1"/>
  <c r="J355" i="1"/>
  <c r="J356" i="1"/>
  <c r="J357" i="1"/>
  <c r="J358" i="1"/>
  <c r="J359" i="1"/>
  <c r="J360" i="1"/>
  <c r="J361" i="1"/>
  <c r="J362" i="1"/>
  <c r="J363" i="1"/>
  <c r="J364" i="1"/>
  <c r="J365" i="1"/>
  <c r="J366" i="1"/>
  <c r="J367" i="1"/>
  <c r="J368" i="1"/>
  <c r="J369" i="1"/>
  <c r="J370" i="1"/>
  <c r="J371" i="1"/>
  <c r="J372" i="1"/>
  <c r="J373" i="1"/>
  <c r="J374" i="1"/>
  <c r="J375" i="1"/>
  <c r="J376" i="1"/>
  <c r="J377" i="1"/>
  <c r="J378" i="1"/>
  <c r="J379" i="1"/>
  <c r="J380" i="1"/>
  <c r="J381" i="1"/>
  <c r="J382" i="1"/>
  <c r="J383" i="1"/>
  <c r="J384" i="1"/>
  <c r="J385" i="1"/>
  <c r="J386" i="1"/>
  <c r="J387" i="1"/>
  <c r="J388" i="1"/>
  <c r="J389" i="1"/>
  <c r="J390" i="1"/>
  <c r="J391" i="1"/>
  <c r="J392" i="1"/>
  <c r="J393" i="1"/>
  <c r="J394" i="1"/>
  <c r="J395" i="1"/>
  <c r="J396" i="1"/>
  <c r="J397" i="1"/>
  <c r="J398" i="1"/>
  <c r="J399" i="1"/>
  <c r="J400" i="1"/>
  <c r="J401" i="1"/>
  <c r="J402" i="1"/>
  <c r="J403" i="1"/>
  <c r="J404" i="1"/>
  <c r="J405" i="1"/>
  <c r="J406" i="1"/>
  <c r="J407" i="1"/>
  <c r="I9" i="1"/>
  <c r="I10" i="1"/>
  <c r="I11" i="1"/>
  <c r="I12" i="1"/>
  <c r="I13" i="1"/>
  <c r="I14" i="1"/>
  <c r="I15" i="1"/>
  <c r="I16" i="1"/>
  <c r="I17" i="1"/>
  <c r="I18" i="1"/>
  <c r="I19" i="1"/>
  <c r="I20" i="1"/>
  <c r="I21" i="1"/>
  <c r="I22" i="1"/>
  <c r="I23" i="1"/>
  <c r="I24" i="1"/>
  <c r="I25" i="1"/>
  <c r="I26" i="1"/>
  <c r="I27" i="1"/>
  <c r="I28" i="1"/>
  <c r="I29" i="1"/>
  <c r="I30" i="1"/>
  <c r="I31" i="1"/>
  <c r="I32" i="1"/>
  <c r="I33" i="1"/>
  <c r="I34" i="1"/>
  <c r="I35" i="1"/>
  <c r="I36" i="1"/>
  <c r="I37" i="1"/>
  <c r="I38" i="1"/>
  <c r="I39" i="1"/>
  <c r="I40" i="1"/>
  <c r="I41" i="1"/>
  <c r="I42" i="1"/>
  <c r="I43" i="1"/>
  <c r="I44" i="1"/>
  <c r="I45" i="1"/>
  <c r="I46" i="1"/>
  <c r="I47" i="1"/>
  <c r="I48" i="1"/>
  <c r="I49" i="1"/>
  <c r="I50" i="1"/>
  <c r="I51" i="1"/>
  <c r="I52" i="1"/>
  <c r="I53" i="1"/>
  <c r="I54" i="1"/>
  <c r="I55" i="1"/>
  <c r="I56" i="1"/>
  <c r="I57" i="1"/>
  <c r="I58" i="1"/>
  <c r="I59" i="1"/>
  <c r="I60" i="1"/>
  <c r="I61" i="1"/>
  <c r="I62" i="1"/>
  <c r="I63" i="1"/>
  <c r="I64" i="1"/>
  <c r="I65" i="1"/>
  <c r="I66" i="1"/>
  <c r="I67" i="1"/>
  <c r="I68" i="1"/>
  <c r="I69" i="1"/>
  <c r="I70" i="1"/>
  <c r="I71" i="1"/>
  <c r="I72" i="1"/>
  <c r="I73" i="1"/>
  <c r="I74" i="1"/>
  <c r="I75" i="1"/>
  <c r="I76" i="1"/>
  <c r="I77" i="1"/>
  <c r="I78" i="1"/>
  <c r="I79" i="1"/>
  <c r="I80" i="1"/>
  <c r="I81" i="1"/>
  <c r="I82" i="1"/>
  <c r="I83" i="1"/>
  <c r="I84" i="1"/>
  <c r="I85" i="1"/>
  <c r="I86" i="1"/>
  <c r="I87" i="1"/>
  <c r="I88" i="1"/>
  <c r="I89" i="1"/>
  <c r="I90" i="1"/>
  <c r="I91" i="1"/>
  <c r="I92" i="1"/>
  <c r="I94" i="1"/>
  <c r="I95" i="1"/>
  <c r="I96" i="1"/>
  <c r="I97" i="1"/>
  <c r="I99" i="1"/>
  <c r="I100" i="1"/>
  <c r="I101" i="1"/>
  <c r="I102" i="1"/>
  <c r="I103" i="1"/>
  <c r="I104" i="1"/>
  <c r="I105" i="1"/>
  <c r="I106" i="1"/>
  <c r="I107" i="1"/>
  <c r="I108" i="1"/>
  <c r="I109" i="1"/>
  <c r="I110" i="1"/>
  <c r="I111" i="1"/>
  <c r="I112" i="1"/>
  <c r="I113" i="1"/>
  <c r="I115" i="1"/>
  <c r="I116" i="1"/>
  <c r="I117" i="1"/>
  <c r="I118" i="1"/>
  <c r="I119" i="1"/>
  <c r="I120" i="1"/>
  <c r="I121" i="1"/>
  <c r="I122" i="1"/>
  <c r="I123" i="1"/>
  <c r="I124" i="1"/>
  <c r="I125" i="1"/>
  <c r="I126" i="1"/>
  <c r="I127" i="1"/>
  <c r="I128" i="1"/>
  <c r="I129" i="1"/>
  <c r="I130" i="1"/>
  <c r="I131" i="1"/>
  <c r="I132" i="1"/>
  <c r="I133" i="1"/>
  <c r="I134" i="1"/>
  <c r="I135" i="1"/>
  <c r="I137" i="1"/>
  <c r="I138" i="1"/>
  <c r="I139" i="1"/>
  <c r="I140" i="1"/>
  <c r="I141" i="1"/>
  <c r="I142" i="1"/>
  <c r="I143" i="1"/>
  <c r="I144" i="1"/>
  <c r="I145" i="1"/>
  <c r="I146" i="1"/>
  <c r="I147" i="1"/>
  <c r="I148" i="1"/>
  <c r="I149" i="1"/>
  <c r="I150" i="1"/>
  <c r="I151" i="1"/>
  <c r="I152" i="1"/>
  <c r="I153" i="1"/>
  <c r="I154" i="1"/>
  <c r="I155" i="1"/>
  <c r="I156" i="1"/>
  <c r="I157" i="1"/>
  <c r="I158" i="1"/>
  <c r="I159" i="1"/>
  <c r="I160" i="1"/>
  <c r="I161" i="1"/>
  <c r="I162" i="1"/>
  <c r="I163" i="1"/>
  <c r="I165" i="1"/>
  <c r="I166" i="1"/>
  <c r="I167" i="1"/>
  <c r="I168" i="1"/>
  <c r="I170" i="1"/>
  <c r="I171" i="1"/>
  <c r="I172" i="1"/>
  <c r="I173" i="1"/>
  <c r="I174" i="1"/>
  <c r="I175" i="1"/>
  <c r="I176" i="1"/>
  <c r="I177" i="1"/>
  <c r="I178" i="1"/>
  <c r="I179" i="1"/>
  <c r="I182" i="1"/>
  <c r="I183" i="1"/>
  <c r="I184" i="1"/>
  <c r="I185" i="1"/>
  <c r="I186" i="1"/>
  <c r="I187" i="1"/>
  <c r="I188" i="1"/>
  <c r="I189" i="1"/>
  <c r="I190" i="1"/>
  <c r="I191" i="1"/>
  <c r="I192" i="1"/>
  <c r="I193" i="1"/>
  <c r="I194" i="1"/>
  <c r="I195" i="1"/>
  <c r="I196" i="1"/>
  <c r="I197" i="1"/>
  <c r="I198" i="1"/>
  <c r="I199" i="1"/>
  <c r="I201" i="1"/>
  <c r="I202" i="1"/>
  <c r="I203" i="1"/>
  <c r="I204" i="1"/>
  <c r="I205" i="1"/>
  <c r="I206" i="1"/>
  <c r="I207" i="1"/>
  <c r="I208" i="1"/>
  <c r="I209" i="1"/>
  <c r="I211" i="1"/>
  <c r="I212" i="1"/>
  <c r="I213" i="1"/>
  <c r="I214" i="1"/>
  <c r="I215" i="1"/>
  <c r="I216" i="1"/>
  <c r="I217" i="1"/>
  <c r="I218" i="1"/>
  <c r="I220" i="1"/>
  <c r="I221" i="1"/>
  <c r="I222" i="1"/>
  <c r="I223" i="1"/>
  <c r="I224" i="1"/>
  <c r="I225" i="1"/>
  <c r="I226" i="1"/>
  <c r="I227" i="1"/>
  <c r="I228" i="1"/>
  <c r="I229" i="1"/>
  <c r="I230" i="1"/>
  <c r="I231" i="1"/>
  <c r="I232" i="1"/>
  <c r="I233" i="1"/>
  <c r="I234" i="1"/>
  <c r="I235" i="1"/>
  <c r="I236" i="1"/>
  <c r="I237" i="1"/>
  <c r="I238" i="1"/>
  <c r="I239" i="1"/>
  <c r="I240" i="1"/>
  <c r="I241" i="1"/>
  <c r="I242" i="1"/>
  <c r="I243" i="1"/>
  <c r="I244" i="1"/>
  <c r="I245" i="1"/>
  <c r="I246" i="1"/>
  <c r="I247" i="1"/>
  <c r="I248" i="1"/>
  <c r="I249" i="1"/>
  <c r="I250" i="1"/>
  <c r="I251" i="1"/>
  <c r="I252" i="1"/>
  <c r="I254" i="1"/>
  <c r="I255" i="1"/>
  <c r="I256" i="1"/>
  <c r="I257" i="1"/>
  <c r="I258" i="1"/>
  <c r="I259" i="1"/>
  <c r="I260" i="1"/>
  <c r="I261" i="1"/>
  <c r="I262" i="1"/>
  <c r="I263" i="1"/>
  <c r="I264" i="1"/>
  <c r="I266" i="1"/>
  <c r="I267" i="1"/>
  <c r="I268" i="1"/>
  <c r="I269" i="1"/>
  <c r="I270" i="1"/>
  <c r="I271" i="1"/>
  <c r="I272" i="1"/>
  <c r="I273" i="1"/>
  <c r="I274" i="1"/>
  <c r="I275" i="1"/>
  <c r="I276" i="1"/>
  <c r="I277" i="1"/>
  <c r="I278" i="1"/>
  <c r="I279" i="1"/>
  <c r="I280" i="1"/>
  <c r="I281" i="1"/>
  <c r="I282" i="1"/>
  <c r="I283" i="1"/>
  <c r="I284" i="1"/>
  <c r="I285" i="1"/>
  <c r="I286" i="1"/>
  <c r="I287" i="1"/>
  <c r="I288" i="1"/>
  <c r="I289" i="1"/>
  <c r="I290" i="1"/>
  <c r="I291" i="1"/>
  <c r="I292" i="1"/>
  <c r="I293" i="1"/>
  <c r="I294" i="1"/>
  <c r="I295" i="1"/>
  <c r="I296" i="1"/>
  <c r="I297" i="1"/>
  <c r="I298" i="1"/>
  <c r="I299" i="1"/>
  <c r="I300" i="1"/>
  <c r="I301" i="1"/>
  <c r="I302" i="1"/>
  <c r="I303" i="1"/>
  <c r="I304" i="1"/>
  <c r="I305" i="1"/>
  <c r="I306" i="1"/>
  <c r="I307" i="1"/>
  <c r="I308" i="1"/>
  <c r="I309" i="1"/>
  <c r="I310" i="1"/>
  <c r="I311" i="1"/>
  <c r="I312" i="1"/>
  <c r="I313" i="1"/>
  <c r="I314" i="1"/>
  <c r="I315" i="1"/>
  <c r="I316" i="1"/>
  <c r="I317" i="1"/>
  <c r="I318" i="1"/>
  <c r="I319" i="1"/>
  <c r="I320" i="1"/>
  <c r="I321" i="1"/>
  <c r="I322" i="1"/>
  <c r="I323" i="1"/>
  <c r="I324" i="1"/>
  <c r="I325" i="1"/>
  <c r="I326" i="1"/>
  <c r="I327" i="1"/>
  <c r="I328" i="1"/>
  <c r="I329" i="1"/>
  <c r="I330" i="1"/>
  <c r="I331" i="1"/>
  <c r="I332" i="1"/>
  <c r="I333" i="1"/>
  <c r="I334" i="1"/>
  <c r="I335" i="1"/>
  <c r="I336" i="1"/>
  <c r="I337" i="1"/>
  <c r="I338" i="1"/>
  <c r="I339" i="1"/>
  <c r="I340" i="1"/>
  <c r="I341" i="1"/>
  <c r="I342" i="1"/>
  <c r="I343" i="1"/>
  <c r="I344" i="1"/>
  <c r="I345" i="1"/>
  <c r="I346" i="1"/>
  <c r="I347" i="1"/>
  <c r="I348" i="1"/>
  <c r="I349" i="1"/>
  <c r="I350" i="1"/>
  <c r="I351" i="1"/>
  <c r="I352" i="1"/>
  <c r="I353" i="1"/>
  <c r="I354" i="1"/>
  <c r="I355" i="1"/>
  <c r="I356" i="1"/>
  <c r="I357" i="1"/>
  <c r="I358" i="1"/>
  <c r="I359" i="1"/>
  <c r="I360" i="1"/>
  <c r="I361" i="1"/>
  <c r="I362" i="1"/>
  <c r="I363" i="1"/>
  <c r="I364" i="1"/>
  <c r="I365" i="1"/>
  <c r="I366" i="1"/>
  <c r="I367" i="1"/>
  <c r="I368" i="1"/>
  <c r="I369" i="1"/>
  <c r="I370" i="1"/>
  <c r="I371" i="1"/>
  <c r="I372" i="1"/>
  <c r="I373" i="1"/>
  <c r="I374" i="1"/>
  <c r="I375" i="1"/>
  <c r="I376" i="1"/>
  <c r="I377" i="1"/>
  <c r="I378" i="1"/>
  <c r="I379" i="1"/>
  <c r="I380" i="1"/>
  <c r="I381" i="1"/>
  <c r="I382" i="1"/>
  <c r="I383" i="1"/>
  <c r="I384" i="1"/>
  <c r="I385" i="1"/>
  <c r="I386" i="1"/>
  <c r="I387" i="1"/>
  <c r="I388" i="1"/>
  <c r="I389" i="1"/>
  <c r="I390" i="1"/>
  <c r="I391" i="1"/>
  <c r="I392" i="1"/>
  <c r="I393" i="1"/>
  <c r="I394" i="1"/>
  <c r="I395" i="1"/>
  <c r="I396" i="1"/>
  <c r="I397" i="1"/>
  <c r="I398" i="1"/>
  <c r="I399" i="1"/>
  <c r="I400" i="1"/>
  <c r="I401" i="1"/>
  <c r="I402" i="1"/>
  <c r="I403" i="1"/>
  <c r="I404" i="1"/>
  <c r="I405" i="1"/>
  <c r="I406" i="1"/>
  <c r="I407" i="1"/>
  <c r="D9" i="1"/>
  <c r="E9" i="1"/>
  <c r="F9" i="1"/>
  <c r="C9" i="1"/>
  <c r="D70" i="1"/>
  <c r="E70" i="1"/>
  <c r="F70" i="1"/>
  <c r="C70" i="1"/>
  <c r="D98" i="1"/>
  <c r="D93" i="1" s="1"/>
  <c r="D8" i="1" s="1"/>
  <c r="E98" i="1"/>
  <c r="M98" i="1" s="1"/>
  <c r="F98" i="1"/>
  <c r="J98" i="1" s="1"/>
  <c r="C98" i="1"/>
  <c r="I98" i="1" s="1"/>
  <c r="D115" i="1"/>
  <c r="E115" i="1"/>
  <c r="F115" i="1"/>
  <c r="C115" i="1"/>
  <c r="D116" i="1"/>
  <c r="E116" i="1"/>
  <c r="F116" i="1"/>
  <c r="C116" i="1"/>
  <c r="D152" i="1"/>
  <c r="E152" i="1"/>
  <c r="F152" i="1"/>
  <c r="C152" i="1"/>
  <c r="D157" i="1"/>
  <c r="E157" i="1"/>
  <c r="F157" i="1"/>
  <c r="C157" i="1"/>
  <c r="D169" i="1"/>
  <c r="D164" i="1" s="1"/>
  <c r="E169" i="1"/>
  <c r="N169" i="1" s="1"/>
  <c r="F169" i="1"/>
  <c r="M169" i="1" s="1"/>
  <c r="C169" i="1"/>
  <c r="J169" i="1" s="1"/>
  <c r="E181" i="1"/>
  <c r="E180" i="1" s="1"/>
  <c r="D200" i="1"/>
  <c r="D181" i="1" s="1"/>
  <c r="E200" i="1"/>
  <c r="F200" i="1"/>
  <c r="K200" i="1" s="1"/>
  <c r="C200" i="1"/>
  <c r="C181" i="1" s="1"/>
  <c r="D265" i="1"/>
  <c r="E265" i="1"/>
  <c r="F265" i="1"/>
  <c r="C265" i="1"/>
  <c r="D276" i="1"/>
  <c r="E276" i="1"/>
  <c r="F276" i="1"/>
  <c r="C276" i="1"/>
  <c r="D300" i="1"/>
  <c r="E300" i="1"/>
  <c r="F300" i="1"/>
  <c r="C300" i="1"/>
  <c r="D301" i="1"/>
  <c r="E301" i="1"/>
  <c r="F301" i="1"/>
  <c r="C301" i="1"/>
  <c r="D180" i="1" l="1"/>
  <c r="C164" i="1"/>
  <c r="D114" i="1"/>
  <c r="F164" i="1"/>
  <c r="E164" i="1"/>
  <c r="E114" i="1" s="1"/>
  <c r="E7" i="1" s="1"/>
  <c r="E6" i="1" s="1"/>
  <c r="I169" i="1"/>
  <c r="C93" i="1"/>
  <c r="C8" i="1" s="1"/>
  <c r="D7" i="1"/>
  <c r="D6" i="1" s="1"/>
  <c r="F93" i="1"/>
  <c r="N98" i="1"/>
  <c r="E93" i="1"/>
  <c r="E8" i="1" s="1"/>
  <c r="J265" i="1"/>
  <c r="C180" i="1"/>
  <c r="C114" i="1" s="1"/>
  <c r="C7" i="1" s="1"/>
  <c r="C6" i="1" s="1"/>
  <c r="N200" i="1"/>
  <c r="M265" i="1"/>
  <c r="N265" i="1"/>
  <c r="I265" i="1"/>
  <c r="L200" i="1"/>
  <c r="J200" i="1"/>
  <c r="M200" i="1"/>
  <c r="I200" i="1"/>
  <c r="F181" i="1"/>
  <c r="L265" i="1"/>
  <c r="N164" i="1" l="1"/>
  <c r="K164" i="1"/>
  <c r="J164" i="1"/>
  <c r="L164" i="1"/>
  <c r="M164" i="1"/>
  <c r="I164" i="1"/>
  <c r="M93" i="1"/>
  <c r="L93" i="1"/>
  <c r="N93" i="1"/>
  <c r="K93" i="1"/>
  <c r="I93" i="1"/>
  <c r="F8" i="1"/>
  <c r="J93" i="1"/>
  <c r="I181" i="1"/>
  <c r="N181" i="1"/>
  <c r="M181" i="1"/>
  <c r="K181" i="1"/>
  <c r="J181" i="1"/>
  <c r="L181" i="1"/>
  <c r="F180" i="1"/>
  <c r="N8" i="1" l="1"/>
  <c r="M8" i="1"/>
  <c r="I8" i="1"/>
  <c r="K8" i="1"/>
  <c r="J8" i="1"/>
  <c r="L8" i="1"/>
  <c r="L180" i="1"/>
  <c r="J180" i="1"/>
  <c r="N180" i="1"/>
  <c r="K180" i="1"/>
  <c r="I180" i="1"/>
  <c r="F114" i="1"/>
  <c r="M180" i="1"/>
  <c r="L114" i="1" l="1"/>
  <c r="J114" i="1"/>
  <c r="I114" i="1"/>
  <c r="N114" i="1"/>
  <c r="K114" i="1"/>
  <c r="F7" i="1"/>
  <c r="M114" i="1"/>
  <c r="N7" i="1" l="1"/>
  <c r="H11" i="1"/>
  <c r="H15" i="1"/>
  <c r="H19" i="1"/>
  <c r="H23" i="1"/>
  <c r="H27" i="1"/>
  <c r="H31" i="1"/>
  <c r="H35" i="1"/>
  <c r="H39" i="1"/>
  <c r="H43" i="1"/>
  <c r="H47" i="1"/>
  <c r="H51" i="1"/>
  <c r="H55" i="1"/>
  <c r="H59" i="1"/>
  <c r="H63" i="1"/>
  <c r="H67" i="1"/>
  <c r="H71" i="1"/>
  <c r="H75" i="1"/>
  <c r="H79" i="1"/>
  <c r="H83" i="1"/>
  <c r="H87" i="1"/>
  <c r="H91" i="1"/>
  <c r="H95" i="1"/>
  <c r="H99" i="1"/>
  <c r="H103" i="1"/>
  <c r="H107" i="1"/>
  <c r="H111" i="1"/>
  <c r="H115" i="1"/>
  <c r="H119" i="1"/>
  <c r="H123" i="1"/>
  <c r="H127" i="1"/>
  <c r="H131" i="1"/>
  <c r="H135" i="1"/>
  <c r="H139" i="1"/>
  <c r="H143" i="1"/>
  <c r="H147" i="1"/>
  <c r="H151" i="1"/>
  <c r="H155" i="1"/>
  <c r="H159" i="1"/>
  <c r="H163" i="1"/>
  <c r="H167" i="1"/>
  <c r="H171" i="1"/>
  <c r="H175" i="1"/>
  <c r="H179" i="1"/>
  <c r="H183" i="1"/>
  <c r="H187" i="1"/>
  <c r="H191" i="1"/>
  <c r="H195" i="1"/>
  <c r="H199" i="1"/>
  <c r="H203" i="1"/>
  <c r="H207" i="1"/>
  <c r="H211" i="1"/>
  <c r="H215" i="1"/>
  <c r="H219" i="1"/>
  <c r="H223" i="1"/>
  <c r="H227" i="1"/>
  <c r="H231" i="1"/>
  <c r="H235" i="1"/>
  <c r="H239" i="1"/>
  <c r="H243" i="1"/>
  <c r="H247" i="1"/>
  <c r="H251" i="1"/>
  <c r="H255" i="1"/>
  <c r="H259" i="1"/>
  <c r="H263" i="1"/>
  <c r="H267" i="1"/>
  <c r="H271" i="1"/>
  <c r="H275" i="1"/>
  <c r="H279" i="1"/>
  <c r="H283" i="1"/>
  <c r="H287" i="1"/>
  <c r="H291" i="1"/>
  <c r="H9" i="1"/>
  <c r="H13" i="1"/>
  <c r="H17" i="1"/>
  <c r="H21" i="1"/>
  <c r="H25" i="1"/>
  <c r="H29" i="1"/>
  <c r="H33" i="1"/>
  <c r="H37" i="1"/>
  <c r="H41" i="1"/>
  <c r="H45" i="1"/>
  <c r="H49" i="1"/>
  <c r="H53" i="1"/>
  <c r="H57" i="1"/>
  <c r="H61" i="1"/>
  <c r="H65" i="1"/>
  <c r="H69" i="1"/>
  <c r="H73" i="1"/>
  <c r="H77" i="1"/>
  <c r="H81" i="1"/>
  <c r="H85" i="1"/>
  <c r="H89" i="1"/>
  <c r="H93" i="1"/>
  <c r="H97" i="1"/>
  <c r="H101" i="1"/>
  <c r="H105" i="1"/>
  <c r="H109" i="1"/>
  <c r="H113" i="1"/>
  <c r="H117" i="1"/>
  <c r="H121" i="1"/>
  <c r="H125" i="1"/>
  <c r="H129" i="1"/>
  <c r="H133" i="1"/>
  <c r="H137" i="1"/>
  <c r="H141" i="1"/>
  <c r="H145" i="1"/>
  <c r="H149" i="1"/>
  <c r="H153" i="1"/>
  <c r="H157" i="1"/>
  <c r="H161" i="1"/>
  <c r="H165" i="1"/>
  <c r="H169" i="1"/>
  <c r="H173" i="1"/>
  <c r="H177" i="1"/>
  <c r="H185" i="1"/>
  <c r="H189" i="1"/>
  <c r="H193" i="1"/>
  <c r="H197" i="1"/>
  <c r="H201" i="1"/>
  <c r="H205" i="1"/>
  <c r="H209" i="1"/>
  <c r="H213" i="1"/>
  <c r="H217" i="1"/>
  <c r="H221" i="1"/>
  <c r="H225" i="1"/>
  <c r="H229" i="1"/>
  <c r="H233" i="1"/>
  <c r="H237" i="1"/>
  <c r="H241" i="1"/>
  <c r="H245" i="1"/>
  <c r="H249" i="1"/>
  <c r="H253" i="1"/>
  <c r="H257" i="1"/>
  <c r="H261" i="1"/>
  <c r="H269" i="1"/>
  <c r="H273" i="1"/>
  <c r="H277" i="1"/>
  <c r="H281" i="1"/>
  <c r="H285" i="1"/>
  <c r="H289" i="1"/>
  <c r="H293" i="1"/>
  <c r="H297" i="1"/>
  <c r="K7" i="1"/>
  <c r="J7" i="1"/>
  <c r="H14" i="1"/>
  <c r="H22" i="1"/>
  <c r="H30" i="1"/>
  <c r="H38" i="1"/>
  <c r="H46" i="1"/>
  <c r="H54" i="1"/>
  <c r="H62" i="1"/>
  <c r="H70" i="1"/>
  <c r="H78" i="1"/>
  <c r="H86" i="1"/>
  <c r="H94" i="1"/>
  <c r="H102" i="1"/>
  <c r="H110" i="1"/>
  <c r="H118" i="1"/>
  <c r="H126" i="1"/>
  <c r="H134" i="1"/>
  <c r="H142" i="1"/>
  <c r="H150" i="1"/>
  <c r="H158" i="1"/>
  <c r="H166" i="1"/>
  <c r="H174" i="1"/>
  <c r="H182" i="1"/>
  <c r="H190" i="1"/>
  <c r="H198" i="1"/>
  <c r="H206" i="1"/>
  <c r="H214" i="1"/>
  <c r="H222" i="1"/>
  <c r="H230" i="1"/>
  <c r="H238" i="1"/>
  <c r="H246" i="1"/>
  <c r="H254" i="1"/>
  <c r="H262" i="1"/>
  <c r="H270" i="1"/>
  <c r="H278" i="1"/>
  <c r="H286" i="1"/>
  <c r="H294" i="1"/>
  <c r="H299" i="1"/>
  <c r="H303" i="1"/>
  <c r="H307" i="1"/>
  <c r="H311" i="1"/>
  <c r="H315" i="1"/>
  <c r="H319" i="1"/>
  <c r="H323" i="1"/>
  <c r="H327" i="1"/>
  <c r="H331" i="1"/>
  <c r="H335" i="1"/>
  <c r="H339" i="1"/>
  <c r="H343" i="1"/>
  <c r="H347" i="1"/>
  <c r="H351" i="1"/>
  <c r="H355" i="1"/>
  <c r="H359" i="1"/>
  <c r="H363" i="1"/>
  <c r="H367" i="1"/>
  <c r="H371" i="1"/>
  <c r="H375" i="1"/>
  <c r="H379" i="1"/>
  <c r="H383" i="1"/>
  <c r="H387" i="1"/>
  <c r="H391" i="1"/>
  <c r="H395" i="1"/>
  <c r="H399" i="1"/>
  <c r="H403" i="1"/>
  <c r="H407" i="1"/>
  <c r="L7" i="1"/>
  <c r="I7" i="1"/>
  <c r="H10" i="1"/>
  <c r="H18" i="1"/>
  <c r="H26" i="1"/>
  <c r="H34" i="1"/>
  <c r="H42" i="1"/>
  <c r="H50" i="1"/>
  <c r="H58" i="1"/>
  <c r="H66" i="1"/>
  <c r="H74" i="1"/>
  <c r="H82" i="1"/>
  <c r="H90" i="1"/>
  <c r="H98" i="1"/>
  <c r="H106" i="1"/>
  <c r="H122" i="1"/>
  <c r="H130" i="1"/>
  <c r="H138" i="1"/>
  <c r="H146" i="1"/>
  <c r="H154" i="1"/>
  <c r="H162" i="1"/>
  <c r="H170" i="1"/>
  <c r="H178" i="1"/>
  <c r="H186" i="1"/>
  <c r="H194" i="1"/>
  <c r="H202" i="1"/>
  <c r="H210" i="1"/>
  <c r="H218" i="1"/>
  <c r="H226" i="1"/>
  <c r="H234" i="1"/>
  <c r="H242" i="1"/>
  <c r="H250" i="1"/>
  <c r="H258" i="1"/>
  <c r="H266" i="1"/>
  <c r="H274" i="1"/>
  <c r="H282" i="1"/>
  <c r="H290" i="1"/>
  <c r="H296" i="1"/>
  <c r="H301" i="1"/>
  <c r="H305" i="1"/>
  <c r="H309" i="1"/>
  <c r="H313" i="1"/>
  <c r="H317" i="1"/>
  <c r="H321" i="1"/>
  <c r="H325" i="1"/>
  <c r="H329" i="1"/>
  <c r="H333" i="1"/>
  <c r="H337" i="1"/>
  <c r="H341" i="1"/>
  <c r="H345" i="1"/>
  <c r="H349" i="1"/>
  <c r="H353" i="1"/>
  <c r="H357" i="1"/>
  <c r="H361" i="1"/>
  <c r="H365" i="1"/>
  <c r="H369" i="1"/>
  <c r="H373" i="1"/>
  <c r="H377" i="1"/>
  <c r="H381" i="1"/>
  <c r="H385" i="1"/>
  <c r="H389" i="1"/>
  <c r="H393" i="1"/>
  <c r="H397" i="1"/>
  <c r="H401" i="1"/>
  <c r="H405" i="1"/>
  <c r="H8" i="1"/>
  <c r="H24" i="1"/>
  <c r="H40" i="1"/>
  <c r="H56" i="1"/>
  <c r="H72" i="1"/>
  <c r="H88" i="1"/>
  <c r="H104" i="1"/>
  <c r="H120" i="1"/>
  <c r="H136" i="1"/>
  <c r="H152" i="1"/>
  <c r="H168" i="1"/>
  <c r="H184" i="1"/>
  <c r="H216" i="1"/>
  <c r="H232" i="1"/>
  <c r="H248" i="1"/>
  <c r="H264" i="1"/>
  <c r="H280" i="1"/>
  <c r="H295" i="1"/>
  <c r="H304" i="1"/>
  <c r="H312" i="1"/>
  <c r="H320" i="1"/>
  <c r="H328" i="1"/>
  <c r="H336" i="1"/>
  <c r="H344" i="1"/>
  <c r="H352" i="1"/>
  <c r="H360" i="1"/>
  <c r="H368" i="1"/>
  <c r="H376" i="1"/>
  <c r="H384" i="1"/>
  <c r="H392" i="1"/>
  <c r="H400" i="1"/>
  <c r="H7" i="1"/>
  <c r="M7" i="1"/>
  <c r="H12" i="1"/>
  <c r="H28" i="1"/>
  <c r="H44" i="1"/>
  <c r="H60" i="1"/>
  <c r="H76" i="1"/>
  <c r="H92" i="1"/>
  <c r="H108" i="1"/>
  <c r="H124" i="1"/>
  <c r="H140" i="1"/>
  <c r="H156" i="1"/>
  <c r="H172" i="1"/>
  <c r="H188" i="1"/>
  <c r="H204" i="1"/>
  <c r="H220" i="1"/>
  <c r="H236" i="1"/>
  <c r="H252" i="1"/>
  <c r="H268" i="1"/>
  <c r="H284" i="1"/>
  <c r="H298" i="1"/>
  <c r="H306" i="1"/>
  <c r="H314" i="1"/>
  <c r="H322" i="1"/>
  <c r="H330" i="1"/>
  <c r="H338" i="1"/>
  <c r="H346" i="1"/>
  <c r="H354" i="1"/>
  <c r="H362" i="1"/>
  <c r="H16" i="1"/>
  <c r="H32" i="1"/>
  <c r="H48" i="1"/>
  <c r="H64" i="1"/>
  <c r="H80" i="1"/>
  <c r="H96" i="1"/>
  <c r="H112" i="1"/>
  <c r="H128" i="1"/>
  <c r="H144" i="1"/>
  <c r="H160" i="1"/>
  <c r="H176" i="1"/>
  <c r="H192" i="1"/>
  <c r="H208" i="1"/>
  <c r="H224" i="1"/>
  <c r="H240" i="1"/>
  <c r="H256" i="1"/>
  <c r="H272" i="1"/>
  <c r="H288" i="1"/>
  <c r="H300" i="1"/>
  <c r="H308" i="1"/>
  <c r="H316" i="1"/>
  <c r="H324" i="1"/>
  <c r="H332" i="1"/>
  <c r="H340" i="1"/>
  <c r="H348" i="1"/>
  <c r="H356" i="1"/>
  <c r="H364" i="1"/>
  <c r="H372" i="1"/>
  <c r="H380" i="1"/>
  <c r="H388" i="1"/>
  <c r="H396" i="1"/>
  <c r="H404" i="1"/>
  <c r="F6" i="1"/>
  <c r="H20" i="1"/>
  <c r="H36" i="1"/>
  <c r="H52" i="1"/>
  <c r="H68" i="1"/>
  <c r="H84" i="1"/>
  <c r="H100" i="1"/>
  <c r="H116" i="1"/>
  <c r="H132" i="1"/>
  <c r="H148" i="1"/>
  <c r="H164" i="1"/>
  <c r="H196" i="1"/>
  <c r="H212" i="1"/>
  <c r="H228" i="1"/>
  <c r="H244" i="1"/>
  <c r="H260" i="1"/>
  <c r="H276" i="1"/>
  <c r="H292" i="1"/>
  <c r="H302" i="1"/>
  <c r="H310" i="1"/>
  <c r="H318" i="1"/>
  <c r="H326" i="1"/>
  <c r="H334" i="1"/>
  <c r="H342" i="1"/>
  <c r="H350" i="1"/>
  <c r="H358" i="1"/>
  <c r="H366" i="1"/>
  <c r="H374" i="1"/>
  <c r="H382" i="1"/>
  <c r="H390" i="1"/>
  <c r="H398" i="1"/>
  <c r="H406" i="1"/>
  <c r="H394" i="1"/>
  <c r="H370" i="1"/>
  <c r="H402" i="1"/>
  <c r="H378" i="1"/>
  <c r="H386" i="1"/>
  <c r="H265" i="1"/>
  <c r="H200" i="1"/>
  <c r="H181" i="1"/>
  <c r="H180" i="1"/>
  <c r="H114" i="1"/>
  <c r="M6" i="1" l="1"/>
  <c r="K6" i="1"/>
  <c r="I6" i="1"/>
  <c r="N6" i="1"/>
  <c r="L6" i="1"/>
  <c r="J6" i="1"/>
  <c r="G9" i="1"/>
  <c r="G13" i="1"/>
  <c r="G17" i="1"/>
  <c r="G21" i="1"/>
  <c r="G25" i="1"/>
  <c r="G29" i="1"/>
  <c r="G33" i="1"/>
  <c r="G37" i="1"/>
  <c r="G41" i="1"/>
  <c r="G45" i="1"/>
  <c r="G49" i="1"/>
  <c r="G53" i="1"/>
  <c r="G57" i="1"/>
  <c r="G61" i="1"/>
  <c r="G65" i="1"/>
  <c r="G11" i="1"/>
  <c r="G15" i="1"/>
  <c r="G19" i="1"/>
  <c r="G23" i="1"/>
  <c r="G27" i="1"/>
  <c r="G31" i="1"/>
  <c r="G35" i="1"/>
  <c r="G14" i="1"/>
  <c r="G22" i="1"/>
  <c r="G30" i="1"/>
  <c r="G38" i="1"/>
  <c r="G43" i="1"/>
  <c r="G48" i="1"/>
  <c r="G54" i="1"/>
  <c r="G59" i="1"/>
  <c r="G64" i="1"/>
  <c r="G69" i="1"/>
  <c r="G73" i="1"/>
  <c r="G77" i="1"/>
  <c r="G81" i="1"/>
  <c r="G85" i="1"/>
  <c r="G89" i="1"/>
  <c r="G93" i="1"/>
  <c r="G97" i="1"/>
  <c r="G101" i="1"/>
  <c r="G105" i="1"/>
  <c r="G109" i="1"/>
  <c r="G113" i="1"/>
  <c r="G117" i="1"/>
  <c r="G121" i="1"/>
  <c r="G125" i="1"/>
  <c r="G129" i="1"/>
  <c r="G133" i="1"/>
  <c r="G137" i="1"/>
  <c r="G141" i="1"/>
  <c r="G145" i="1"/>
  <c r="G149" i="1"/>
  <c r="G153" i="1"/>
  <c r="G157" i="1"/>
  <c r="G161" i="1"/>
  <c r="G165" i="1"/>
  <c r="G169" i="1"/>
  <c r="G173" i="1"/>
  <c r="G177" i="1"/>
  <c r="G185" i="1"/>
  <c r="G189" i="1"/>
  <c r="G193" i="1"/>
  <c r="G197" i="1"/>
  <c r="G201" i="1"/>
  <c r="G205" i="1"/>
  <c r="G209" i="1"/>
  <c r="G213" i="1"/>
  <c r="G217" i="1"/>
  <c r="G221" i="1"/>
  <c r="G225" i="1"/>
  <c r="G229" i="1"/>
  <c r="G233" i="1"/>
  <c r="G237" i="1"/>
  <c r="G241" i="1"/>
  <c r="G245" i="1"/>
  <c r="G249" i="1"/>
  <c r="G253" i="1"/>
  <c r="G257" i="1"/>
  <c r="G261" i="1"/>
  <c r="G269" i="1"/>
  <c r="G273" i="1"/>
  <c r="G277" i="1"/>
  <c r="G281" i="1"/>
  <c r="G285" i="1"/>
  <c r="G289" i="1"/>
  <c r="G293" i="1"/>
  <c r="G297" i="1"/>
  <c r="G301" i="1"/>
  <c r="G305" i="1"/>
  <c r="G309" i="1"/>
  <c r="G313" i="1"/>
  <c r="G317" i="1"/>
  <c r="G321" i="1"/>
  <c r="G325" i="1"/>
  <c r="G329" i="1"/>
  <c r="G333" i="1"/>
  <c r="G337" i="1"/>
  <c r="G341" i="1"/>
  <c r="G345" i="1"/>
  <c r="G349" i="1"/>
  <c r="G353" i="1"/>
  <c r="G357" i="1"/>
  <c r="G361" i="1"/>
  <c r="G365" i="1"/>
  <c r="G369" i="1"/>
  <c r="G373" i="1"/>
  <c r="G377" i="1"/>
  <c r="G381" i="1"/>
  <c r="G385" i="1"/>
  <c r="G389" i="1"/>
  <c r="G393" i="1"/>
  <c r="G397" i="1"/>
  <c r="G401" i="1"/>
  <c r="G405" i="1"/>
  <c r="G10" i="1"/>
  <c r="G18" i="1"/>
  <c r="G26" i="1"/>
  <c r="G34" i="1"/>
  <c r="G40" i="1"/>
  <c r="G46" i="1"/>
  <c r="G51" i="1"/>
  <c r="G56" i="1"/>
  <c r="G62" i="1"/>
  <c r="G67" i="1"/>
  <c r="G71" i="1"/>
  <c r="G75" i="1"/>
  <c r="G79" i="1"/>
  <c r="G83" i="1"/>
  <c r="G87" i="1"/>
  <c r="G91" i="1"/>
  <c r="G95" i="1"/>
  <c r="G99" i="1"/>
  <c r="G103" i="1"/>
  <c r="G107" i="1"/>
  <c r="G111" i="1"/>
  <c r="G115" i="1"/>
  <c r="G119" i="1"/>
  <c r="G123" i="1"/>
  <c r="G127" i="1"/>
  <c r="G131" i="1"/>
  <c r="G135" i="1"/>
  <c r="G139" i="1"/>
  <c r="G143" i="1"/>
  <c r="G147" i="1"/>
  <c r="G151" i="1"/>
  <c r="G155" i="1"/>
  <c r="G159" i="1"/>
  <c r="G163" i="1"/>
  <c r="G167" i="1"/>
  <c r="G171" i="1"/>
  <c r="G175" i="1"/>
  <c r="G179" i="1"/>
  <c r="G183" i="1"/>
  <c r="G187" i="1"/>
  <c r="G191" i="1"/>
  <c r="G195" i="1"/>
  <c r="G199" i="1"/>
  <c r="G203" i="1"/>
  <c r="G207" i="1"/>
  <c r="G211" i="1"/>
  <c r="G215" i="1"/>
  <c r="G219" i="1"/>
  <c r="G223" i="1"/>
  <c r="G227" i="1"/>
  <c r="G231" i="1"/>
  <c r="G235" i="1"/>
  <c r="G239" i="1"/>
  <c r="G243" i="1"/>
  <c r="G247" i="1"/>
  <c r="G251" i="1"/>
  <c r="G255" i="1"/>
  <c r="G259" i="1"/>
  <c r="G263" i="1"/>
  <c r="G267" i="1"/>
  <c r="G271" i="1"/>
  <c r="G275" i="1"/>
  <c r="G279" i="1"/>
  <c r="G283" i="1"/>
  <c r="G287" i="1"/>
  <c r="G291" i="1"/>
  <c r="G295" i="1"/>
  <c r="G299" i="1"/>
  <c r="G303" i="1"/>
  <c r="G307" i="1"/>
  <c r="G311" i="1"/>
  <c r="G315" i="1"/>
  <c r="G319" i="1"/>
  <c r="G323" i="1"/>
  <c r="G327" i="1"/>
  <c r="G331" i="1"/>
  <c r="G335" i="1"/>
  <c r="G339" i="1"/>
  <c r="G343" i="1"/>
  <c r="G347" i="1"/>
  <c r="G351" i="1"/>
  <c r="G355" i="1"/>
  <c r="G359" i="1"/>
  <c r="G363" i="1"/>
  <c r="G367" i="1"/>
  <c r="G371" i="1"/>
  <c r="G375" i="1"/>
  <c r="G379" i="1"/>
  <c r="G383" i="1"/>
  <c r="G387" i="1"/>
  <c r="G391" i="1"/>
  <c r="G395" i="1"/>
  <c r="G399" i="1"/>
  <c r="G403" i="1"/>
  <c r="G407" i="1"/>
  <c r="G12" i="1"/>
  <c r="G20" i="1"/>
  <c r="G28" i="1"/>
  <c r="G24" i="1"/>
  <c r="G42" i="1"/>
  <c r="G52" i="1"/>
  <c r="G63" i="1"/>
  <c r="G72" i="1"/>
  <c r="G80" i="1"/>
  <c r="G88" i="1"/>
  <c r="G96" i="1"/>
  <c r="G104" i="1"/>
  <c r="G112" i="1"/>
  <c r="G120" i="1"/>
  <c r="G128" i="1"/>
  <c r="G136" i="1"/>
  <c r="G144" i="1"/>
  <c r="G152" i="1"/>
  <c r="G160" i="1"/>
  <c r="G168" i="1"/>
  <c r="G176" i="1"/>
  <c r="G184" i="1"/>
  <c r="G192" i="1"/>
  <c r="G200" i="1"/>
  <c r="G208" i="1"/>
  <c r="G216" i="1"/>
  <c r="G224" i="1"/>
  <c r="G232" i="1"/>
  <c r="G240" i="1"/>
  <c r="G248" i="1"/>
  <c r="G256" i="1"/>
  <c r="G264" i="1"/>
  <c r="G272" i="1"/>
  <c r="G280" i="1"/>
  <c r="G288" i="1"/>
  <c r="G296" i="1"/>
  <c r="G304" i="1"/>
  <c r="G312" i="1"/>
  <c r="G320" i="1"/>
  <c r="G328" i="1"/>
  <c r="G336" i="1"/>
  <c r="G344" i="1"/>
  <c r="G352" i="1"/>
  <c r="G360" i="1"/>
  <c r="G368" i="1"/>
  <c r="G376" i="1"/>
  <c r="G384" i="1"/>
  <c r="G392" i="1"/>
  <c r="G400" i="1"/>
  <c r="G6" i="1"/>
  <c r="G32" i="1"/>
  <c r="G44" i="1"/>
  <c r="G55" i="1"/>
  <c r="G66" i="1"/>
  <c r="G74" i="1"/>
  <c r="G82" i="1"/>
  <c r="G90" i="1"/>
  <c r="G98" i="1"/>
  <c r="G106" i="1"/>
  <c r="G122" i="1"/>
  <c r="G130" i="1"/>
  <c r="G138" i="1"/>
  <c r="G146" i="1"/>
  <c r="G154" i="1"/>
  <c r="G162" i="1"/>
  <c r="G170" i="1"/>
  <c r="G178" i="1"/>
  <c r="G186" i="1"/>
  <c r="G194" i="1"/>
  <c r="G202" i="1"/>
  <c r="G210" i="1"/>
  <c r="G218" i="1"/>
  <c r="G226" i="1"/>
  <c r="G234" i="1"/>
  <c r="G242" i="1"/>
  <c r="G250" i="1"/>
  <c r="G258" i="1"/>
  <c r="G266" i="1"/>
  <c r="G274" i="1"/>
  <c r="G282" i="1"/>
  <c r="G290" i="1"/>
  <c r="G298" i="1"/>
  <c r="G306" i="1"/>
  <c r="G314" i="1"/>
  <c r="G322" i="1"/>
  <c r="G330" i="1"/>
  <c r="G338" i="1"/>
  <c r="G346" i="1"/>
  <c r="G354" i="1"/>
  <c r="G362" i="1"/>
  <c r="G370" i="1"/>
  <c r="G378" i="1"/>
  <c r="G386" i="1"/>
  <c r="G394" i="1"/>
  <c r="G402" i="1"/>
  <c r="G246" i="1"/>
  <c r="G270" i="1"/>
  <c r="G286" i="1"/>
  <c r="G302" i="1"/>
  <c r="G318" i="1"/>
  <c r="G334" i="1"/>
  <c r="G350" i="1"/>
  <c r="G366" i="1"/>
  <c r="G382" i="1"/>
  <c r="G398" i="1"/>
  <c r="G8" i="1"/>
  <c r="G36" i="1"/>
  <c r="G47" i="1"/>
  <c r="G58" i="1"/>
  <c r="G68" i="1"/>
  <c r="G76" i="1"/>
  <c r="G84" i="1"/>
  <c r="G92" i="1"/>
  <c r="G100" i="1"/>
  <c r="G108" i="1"/>
  <c r="G116" i="1"/>
  <c r="G124" i="1"/>
  <c r="G132" i="1"/>
  <c r="G140" i="1"/>
  <c r="G148" i="1"/>
  <c r="G156" i="1"/>
  <c r="G164" i="1"/>
  <c r="G172" i="1"/>
  <c r="G188" i="1"/>
  <c r="G196" i="1"/>
  <c r="G204" i="1"/>
  <c r="G212" i="1"/>
  <c r="G220" i="1"/>
  <c r="G228" i="1"/>
  <c r="G236" i="1"/>
  <c r="G244" i="1"/>
  <c r="G252" i="1"/>
  <c r="G260" i="1"/>
  <c r="G268" i="1"/>
  <c r="G276" i="1"/>
  <c r="G284" i="1"/>
  <c r="G292" i="1"/>
  <c r="G300" i="1"/>
  <c r="G308" i="1"/>
  <c r="G316" i="1"/>
  <c r="G324" i="1"/>
  <c r="G332" i="1"/>
  <c r="G340" i="1"/>
  <c r="G348" i="1"/>
  <c r="G356" i="1"/>
  <c r="G364" i="1"/>
  <c r="G372" i="1"/>
  <c r="G380" i="1"/>
  <c r="G388" i="1"/>
  <c r="G396" i="1"/>
  <c r="G404" i="1"/>
  <c r="G16" i="1"/>
  <c r="G39" i="1"/>
  <c r="G50" i="1"/>
  <c r="G60" i="1"/>
  <c r="G70" i="1"/>
  <c r="G78" i="1"/>
  <c r="G86" i="1"/>
  <c r="G94" i="1"/>
  <c r="G102" i="1"/>
  <c r="G110" i="1"/>
  <c r="G118" i="1"/>
  <c r="G126" i="1"/>
  <c r="G134" i="1"/>
  <c r="G142" i="1"/>
  <c r="G150" i="1"/>
  <c r="G158" i="1"/>
  <c r="G166" i="1"/>
  <c r="G174" i="1"/>
  <c r="G182" i="1"/>
  <c r="G190" i="1"/>
  <c r="G198" i="1"/>
  <c r="G206" i="1"/>
  <c r="G214" i="1"/>
  <c r="G222" i="1"/>
  <c r="G230" i="1"/>
  <c r="G238" i="1"/>
  <c r="G254" i="1"/>
  <c r="G262" i="1"/>
  <c r="G278" i="1"/>
  <c r="G294" i="1"/>
  <c r="G310" i="1"/>
  <c r="G326" i="1"/>
  <c r="G342" i="1"/>
  <c r="G358" i="1"/>
  <c r="G374" i="1"/>
  <c r="G390" i="1"/>
  <c r="G406" i="1"/>
  <c r="G265" i="1"/>
  <c r="G181" i="1"/>
  <c r="G180" i="1"/>
  <c r="G114" i="1"/>
  <c r="G7" i="1"/>
</calcChain>
</file>

<file path=xl/sharedStrings.xml><?xml version="1.0" encoding="utf-8"?>
<sst xmlns="http://schemas.openxmlformats.org/spreadsheetml/2006/main" count="853" uniqueCount="500">
  <si>
    <t>КВД</t>
  </si>
  <si>
    <t>Наименование КВД</t>
  </si>
  <si>
    <t>Итого</t>
  </si>
  <si>
    <t>1 00 00 000 00 0000 000</t>
  </si>
  <si>
    <t>НАЛОГОВЫЕ И НЕНАЛОГОВЫЕ ДОХОДЫ</t>
  </si>
  <si>
    <t>1 01 00 000 00 0000 000</t>
  </si>
  <si>
    <t>НАЛОГИ НА ПРИБЫЛЬ, ДОХОДЫ</t>
  </si>
  <si>
    <t>1 01 02 000 01 0000 110</t>
  </si>
  <si>
    <t>Налог на доходы физических лиц</t>
  </si>
  <si>
    <t>1 01 02 010 01 0000 110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</si>
  <si>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а также налог на доходы физических лиц в отношении доходов от долевого участия в организации, полученных физическим лицом, не являющимся налоговым резидентом Российской Федерации, в виде дивидендов</t>
  </si>
  <si>
    <t>1 01 02 010 01 1000 110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</si>
  <si>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а также налог на доходы физических лиц в отношении доходов от долевого участия в организации, полученных физическим лицом, не являющимся налоговым резидентом Российской Федерации, в виде дивидендов (сумма платежа (перерасчеты, недоимка и задолженность по соответствующему платежу, в том числе по отмененному)</t>
  </si>
  <si>
    <t>1 01 02 010 01 3000 110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</si>
  <si>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а также налог на доходы физических лиц в отношении доходов от долевого участия в организации, полученных физическим лицом, не являющимся налоговым резидентом Российской Федерации, в виде дивидендов (суммы денежных взысканий (штрафов) по соответствующему платежу согласно законодательству Российской Федерации)</t>
  </si>
  <si>
    <t>1 01 02 020 01 0000 110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</si>
  <si>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</si>
  <si>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1 01 02 020 01 1000 110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</si>
  <si>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отмененному)</t>
  </si>
  <si>
    <t>1 01 02 021 01 0000 110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</si>
  <si>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t>
  </si>
  <si>
    <t>1 01 02 021 01 1000 110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</si>
  <si>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 (сумма платежа (перерасчеты, недоимка и задолженность по соответствующему платежу, в том числе по отмененному)</t>
  </si>
  <si>
    <t>1 01 02 030 01 0000 110</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</si>
  <si>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</si>
  <si>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1 01 02 030 01 1000 110</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</si>
  <si>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отмененному)</t>
  </si>
  <si>
    <t>1 01 02 030 01 3000 110</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</si>
  <si>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(суммы денежных взысканий (штрафов) по соответствующему платежу согласно законодательству Российской Федерации)"</t>
  </si>
  <si>
    <t>1 01 02 040 01 0000 110</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</si>
  <si>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t>
  </si>
  <si>
    <t>1 01 02 040 01 1000 110</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</si>
  <si>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 (сумма платежа (перерасчеты, недоимка и задолженность по соответствующему платежу, в том числе по отмененному)</t>
  </si>
  <si>
    <t>1 01 02 080 01 0000 110</t>
  </si>
  <si>
    <t>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за налоговые периоды до 1 января 2025 года, а также налог на доходы физических лиц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за налоговые периоды после 1 января 2025 года</t>
  </si>
  <si>
    <t>1 01 02 080 01 1000 110</t>
  </si>
  <si>
    <t>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за налоговые периоды до 1 января 2025 года, а также налог на доходы физических лиц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отмененному)</t>
  </si>
  <si>
    <t>1 01 02 130 01 0000 110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</si>
  <si>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</si>
  <si>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1 01 02 130 01 1000 110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</si>
  <si>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отмененному)</t>
  </si>
  <si>
    <t>1 01 02 140 01 0000 110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</si>
  <si>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650 тысяч рублей за налоговые периоды до 1 января 2025 года, а также в части суммы налога, превышающей 312 тысяч рублей за налоговые периоды после 1 января 2025 года)</t>
  </si>
  <si>
    <t>1 01 02 140 01 1000 110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</si>
  <si>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650 тысяч рублей за налоговые периоды до 1 января 2025 года, а также в части суммы налога, превышающей 312 тысяч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отмененному)</t>
  </si>
  <si>
    <t>1 01 02 210 01 0000 110</t>
  </si>
  <si>
    <t>Налог на доходы физических лиц в части суммы налога, относящейся к налоговой базе, указанной в пункте 6.2 статьи 210 Налогового кодекса Российской Федерации, не превышающей 5 миллионов рублей</t>
  </si>
  <si>
    <t>1 01 02 210 01 1000 110</t>
  </si>
  <si>
    <t>Налог на доходы физических лиц в части суммы налога, относящейся к налоговой базе, указанной в пункте 6.2 статьи 210 Налогового кодекса Российской Федерации, не превышающей 5 миллионов рублей (сумма платежа (перерасчеты, недоимка и задолженность по соответствующему платежу, в том числе по отмененному)</t>
  </si>
  <si>
    <t>1 03 00 000 00 0000 000</t>
  </si>
  <si>
    <t>НАЛОГИ НА ТОВАРЫ (РАБОТЫ, УСЛУГИ), РЕАЛИЗУЕМЫЕ НА ТЕРРИТОРИИ РОССИЙСКОЙ ФЕДЕРАЦИИ</t>
  </si>
  <si>
    <t>1 03 02 000 01 0000 110</t>
  </si>
  <si>
    <t>Акцизы по подакцизным товарам (продукции), производимым на территории Российской Федерации</t>
  </si>
  <si>
    <t>1 03 02 230 01 0000 110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</si>
  <si>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</si>
  <si>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1 03 02 231 01 0000 110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</si>
  <si>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</si>
  <si>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1 03 02 240 01 0000 110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</si>
  <si>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</si>
  <si>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1 03 02 241 01 0000 110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</si>
  <si>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</si>
  <si>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1 03 02 250 01 0000 110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</si>
  <si>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</si>
  <si>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1 03 02 251 01 0000 110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</si>
  <si>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</si>
  <si>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1 03 02 260 01 0000 110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</si>
  <si>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</si>
  <si>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1 03 02 261 01 0000 110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</si>
  <si>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</si>
  <si>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1 05 00 000 00 0000 000</t>
  </si>
  <si>
    <t>НАЛОГИ НА СОВОКУПНЫЙ ДОХОД</t>
  </si>
  <si>
    <t>1 05 01 000 00 0000 110</t>
  </si>
  <si>
    <t>Налог, взимаемый в связи с применением упрощенной системы налогообложения</t>
  </si>
  <si>
    <t>1 05 01 010 01 0000 110</t>
  </si>
  <si>
    <t>Налог, взимаемый с налогоплательщиков, выбравших в качестве объекта налогообложения доходы</t>
  </si>
  <si>
    <t>1 05 01 011 01 0000 110</t>
  </si>
  <si>
    <t>1 05 01 011 01 1000 110</t>
  </si>
  <si>
    <t>Налог, взимаемый с налогоплательщиков, выбравших в качестве объекта налогообложения доходы (сумма платежа (перерасчеты, недоимка и задолженность по соответствующему платежу, в том числе по отмененному)</t>
  </si>
  <si>
    <t>1 05 01 011 01 3000 110</t>
  </si>
  <si>
    <t>Налог, взимаемый с налогоплательщиков, выбравших в качестве объекта налогообложения доходы (суммы денежных взысканий (штрафов) по соответствующему платежу согласно законодательству Российской Федерации)</t>
  </si>
  <si>
    <t>1 05 01 020 01 0000 110</t>
  </si>
  <si>
    <t>Налог, взимаемый с налогоплательщиков, выбравших в качестве объекта налогообложения доходы, уменьшенные на величину расходов</t>
  </si>
  <si>
    <t>1 05 01 021 01 0000 110</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</si>
  <si>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</si>
  <si>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1 05 01 021 01 1000 110</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</si>
  <si>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 (сумма платежа (перерасчеты, недоимка и задолженность по соответствующему платежу, в том числе по отмененному)</t>
  </si>
  <si>
    <t>1 05 01 021 01 3000 110</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</si>
  <si>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 (суммы денежных взысканий (штрафов) по соответствующему платежу согласно законодательству Российской Федерации)</t>
  </si>
  <si>
    <t>1 05 03 000 01 0000 110</t>
  </si>
  <si>
    <t>Единый сельскохозяйственный налог</t>
  </si>
  <si>
    <t>1 05 03 010 01 0000 110</t>
  </si>
  <si>
    <t>1 05 03 010 01 1000 110</t>
  </si>
  <si>
    <t>Единый сельскохозяйственный налог (сумма платежа (перерасчеты, недоимка и задолженность по соответствующему платежу, в том числе по отмененному)</t>
  </si>
  <si>
    <t>1 05 04 000 02 0000 110</t>
  </si>
  <si>
    <t>Налог, взимаемый в связи с применением патентной системы налогообложения</t>
  </si>
  <si>
    <t>1 05 04 060 02 0000 110</t>
  </si>
  <si>
    <t>Налог, взимаемый в связи с применением патентной системы налогообложения, зачисляемый в бюджеты муниципальных округов</t>
  </si>
  <si>
    <t>1 05 04 060 02 1000 110</t>
  </si>
  <si>
    <t>Налог, взимаемый в связи с применением патентной системы налогообложения, зачисляемый в бюджеты муниципальных округов (сумма платежа (перерасчеты, недоимка и задолженность по соответствующему платежу, в том числе по отмененному)</t>
  </si>
  <si>
    <t>1 06 00 000 00 0000 000</t>
  </si>
  <si>
    <t>НАЛОГИ НА ИМУЩЕСТВО</t>
  </si>
  <si>
    <t>1 06 01 000 00 0000 110</t>
  </si>
  <si>
    <t>Налог на имущество физических лиц</t>
  </si>
  <si>
    <t>1 06 01 020 14 0000 110</t>
  </si>
  <si>
    <t>Налог на имущество физических лиц, взимаемый по ставкам, применяемым к объектам налогообложения, расположенным в границах муниципальных округов</t>
  </si>
  <si>
    <t>1 06 01 020 14 1000 110</t>
  </si>
  <si>
    <t>Налог на имущество физических лиц, взимаемый по ставкам, применяемым к объектам налогообложения, расположенным в границах муниципальных округов (сумма платежа (перерасчеты, недоимка и задолженность по соответствующему платежу, в том числе по отмененному)</t>
  </si>
  <si>
    <t>1 06 06 000 00 0000 110</t>
  </si>
  <si>
    <t>Земельный налог</t>
  </si>
  <si>
    <t>1 06 06 030 00 0000 110</t>
  </si>
  <si>
    <t>Земельный налог с организаций</t>
  </si>
  <si>
    <t>1 06 06 032 14 0000 110</t>
  </si>
  <si>
    <t>Земельный налог с организаций, обладающих земельным участком, расположенным в границах муниципальных округов</t>
  </si>
  <si>
    <t>1 06 06 032 14 1000 110</t>
  </si>
  <si>
    <t>Земельный налог с организаций, обладающих земельным участком, расположенным в границах муниципальных округов (сумма платежа (перерасчеты, недоимка и задолженность по соответствующему платежу, в том числе по отмененному)</t>
  </si>
  <si>
    <t>1 06 06 040 00 0000 110</t>
  </si>
  <si>
    <t>Земельный налог с физических лиц</t>
  </si>
  <si>
    <t>1 06 06 042 14 0000 110</t>
  </si>
  <si>
    <t>Земельный налог с физических лиц, обладающих земельным участком, расположенным в границах муниципальных округов</t>
  </si>
  <si>
    <t>1 06 06 042 14 1000 110</t>
  </si>
  <si>
    <t>Земельный налог с физических лиц, обладающих земельным участком, расположенным в границах муниципальных округов (сумма платежа (перерасчеты, недоимка и задолженность по соответствующему платежу, в том числе по отмененному)</t>
  </si>
  <si>
    <t>1 08 00 000 00 0000 000</t>
  </si>
  <si>
    <t>ГОСУДАРСТВЕННАЯ ПОШЛИНА</t>
  </si>
  <si>
    <t>1 08 03 000 01 0000 110</t>
  </si>
  <si>
    <t>Государственная пошлина по делам, рассматриваемым в судах общей юрисдикции, мировыми судьями</t>
  </si>
  <si>
    <t>1 08 03 010 01 0000 110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</si>
  <si>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t>
  </si>
  <si>
    <t>1 08 03 010 01 1050 110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</si>
  <si>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 (государственная пошлина, уплачиваемая при обращении в суды)</t>
  </si>
  <si>
    <t>1 08 03 010 01 1060 110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</si>
  <si>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 (государственная пошлина, уплачиваемая на основании судебных актов по результатам рассмотрения дел по существу)</t>
  </si>
  <si>
    <t>1 11 00 000 00 0000 000</t>
  </si>
  <si>
    <t>ДОХОДЫ ОТ ИСПОЛЬЗОВАНИЯ ИМУЩЕСТВА, НАХОДЯЩЕГОСЯ В ГОСУДАРСТВЕННОЙ И МУНИЦИПАЛЬНОЙ СОБСТВЕННОСТИ</t>
  </si>
  <si>
    <t>1 11 05 000 00 0000 120</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</si>
  <si>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</si>
  <si>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1 11 05 010 00 0000 120</t>
  </si>
  <si>
    <t>Доходы, получаемые в виде арендной платы за земельные участки, 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</si>
  <si>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1 11 05 012 14 0000 120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</si>
  <si>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муниципальных округов, а также средства от продажи права на заключение договоров аренды указанных земельных участков</t>
  </si>
  <si>
    <t>1 11 05 020 00 0000 120</t>
  </si>
  <si>
    <t>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 (за исключением земельных участков бюджетных и автономных учреждений)</t>
  </si>
  <si>
    <t>1 11 05 024 14 0000 120</t>
  </si>
  <si>
    <t>Доходы, получаемые в виде арендной платы, а также средства от продажи права на заключение договоров аренды за земли, находящиеся в собственности муниципальных округов (за исключением земельных участков муниципальных бюджетных и автономных учреждений)</t>
  </si>
  <si>
    <t>1 11 05 030 00 0000 120</t>
  </si>
  <si>
    <t>Доходы от сдачи в аренду имущества, находящегося в оперативном управлении органов государственной власти, органов местного самоуправления, органов управления государственными внебюджетными фондами и созданных ими учреждений (за исключением имущества бюджетных и автономных учреждений)</t>
  </si>
  <si>
    <t>1 11 05 034 14 0000 120</t>
  </si>
  <si>
    <t>Доходы от сдачи в аренду имущества, находящегося в оперативном управлении органов управления муниципальных округов и созданных ими учреждений (за исключением имущества муниципальных бюджетных и автономных учреждений)</t>
  </si>
  <si>
    <t>1 11 05 070 00 0000 120</t>
  </si>
  <si>
    <t>Доходы от сдачи в аренду имущества, составляющего государственную (муниципальную) казну (за исключением земельных участков)</t>
  </si>
  <si>
    <t>1 11 05 074 14 0000 120</t>
  </si>
  <si>
    <t>Доходы от сдачи в аренду имущества, составляющего казну муниципальных округов (за исключением земельных участков)</t>
  </si>
  <si>
    <t>1 11 05 300 00 0000 120</t>
  </si>
  <si>
    <t>Плата по соглашениям об установлении сервитута в отношении земельных участков, находящихся в государственной или муниципальной собственности</t>
  </si>
  <si>
    <t>1 11 05 310 00 0000 120</t>
  </si>
  <si>
    <t>Плата по соглашениям об установлении сервитута в отношении земельных участков, государственная собственность на которые не разграничена</t>
  </si>
  <si>
    <t>1 11 05 312 14 0000 120</t>
  </si>
  <si>
    <t>Плата по соглашениям об установлении сервитута, заключенным органами местного самоуправления муниципальных округов, государственными или муниципальными предприятиями либо государственными или муниципальными учреждениями в отношении земельных участков, государственная собственность на которые не разграничена и которые расположены в границах муниципальных округов</t>
  </si>
  <si>
    <t>1 11 05 320 00 0000 120</t>
  </si>
  <si>
    <t>Плата по соглашениям об установлении сервитута в отношении земельных участков после разграничения государственной собственности на землю</t>
  </si>
  <si>
    <t>1 11 05 324 14 0000 120</t>
  </si>
  <si>
    <t>Плата по соглашениям об установлении сервитута, заключенным органами местного самоуправления муниципальных округов, государственными или муниципальными предприятиями либо государственными или муниципальными учреждениями в отношении земельных участков, находящихся в собственности муниципальных округов</t>
  </si>
  <si>
    <t>1 11 05 400 00 0000 120</t>
  </si>
  <si>
    <t>Плата за публичный сервитут, предусмотренная решением уполномоченного органа об установлении публичного сервитута в отношении земельных участков, находящихся в государственной или муниципальной собственности</t>
  </si>
  <si>
    <t>1 11 05 430 00 0000 120</t>
  </si>
  <si>
    <t>Плата за публичный сервитут, предусмотренная решением уполномоченного органа об установлении публичного сервитута в отношении земельных участков, которые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t>
  </si>
  <si>
    <t>1 11 05 430 14 0000 120</t>
  </si>
  <si>
    <t>Плата за публичный сервитут, предусмотренная решением уполномоченного органа об установлении публичного сервитута в отношении земельных участков, которые расположены в границах муниципальных округов, находятся в федеральной собственности и осуществление полномочий Российской Федерации по управлению и распоряжению которыми передано органам государственной власти субъектов Российской Федерации и не предоставлены гражданам или юридическим лицам (за исключением органов государственной власти (государственных органов), органов местного самоуправления (муниципальных органов), органов управления государственными внебюджетными фондами и казенных учреждений)</t>
  </si>
  <si>
    <t>1 11 09 000 00 0000 120</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</si>
  <si>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</si>
  <si>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1 11 09 040 00 0000 120</t>
  </si>
  <si>
    <t>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</si>
  <si>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1 11 09 044 14 0000 120</t>
  </si>
  <si>
    <t>Прочие поступления от использования имущества, находящегося в собственности муниципальных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</si>
  <si>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1 12 00 000 00 0000 000</t>
  </si>
  <si>
    <t>ПЛАТЕЖИ ПРИ ПОЛЬЗОВАНИИ ПРИРОДНЫМИ РЕСУРСАМИ</t>
  </si>
  <si>
    <t>1 12 01 000 01 0000 120</t>
  </si>
  <si>
    <t>Плата за негативное воздействие на окружающую среду</t>
  </si>
  <si>
    <t>1 12 01 010 01 0000 120</t>
  </si>
  <si>
    <t>Плата за выбросы загрязняющих веществ в атмосферный воздух стационарными объектами</t>
  </si>
  <si>
    <t>1 12 01 010 01 6000 120</t>
  </si>
  <si>
    <t>Плата за выбросы загрязняющих веществ в атмосферный воздух стационарными объектами (федеральные государственные органы, Банк России, органы управления государственными внебюджетными фондами Российской Федерации)</t>
  </si>
  <si>
    <t>1 12 01 070 01 0000 120</t>
  </si>
  <si>
    <t>Плата за выбросы загрязняющих веществ, образующихся при сжигании на факельных установках и (или) рассеивании попутного нефтяного газа</t>
  </si>
  <si>
    <t>1 12 01 070 01 6000 120</t>
  </si>
  <si>
    <t>Плата за выбросы загрязняющих веществ, образующихся при сжигании на факельных установках и (или) рассеивании попутного нефтяного газа (федеральные государственные органы, Банк России, органы управления государственными внебюджетными фондами Российской Федерации)</t>
  </si>
  <si>
    <t>1 13 00 000 00 0000 000</t>
  </si>
  <si>
    <t>ДОХОДЫ ОТ ОКАЗАНИЯ ПЛАТНЫХ УСЛУГ И КОМПЕНСАЦИИ ЗАТРАТ ГОСУДАРСТВА</t>
  </si>
  <si>
    <t>1 13 01 000 00 0000 130</t>
  </si>
  <si>
    <t>Доходы от оказания платных услуг (работ)</t>
  </si>
  <si>
    <t>1 13 01 990 00 0000 130</t>
  </si>
  <si>
    <t>Прочие доходы от оказания платных услуг (работ)</t>
  </si>
  <si>
    <t>1 13 01 994 14 0000 130</t>
  </si>
  <si>
    <t>Прочие доходы от оказания платных услуг (работ) получателями средств бюджетов муниципальных округов</t>
  </si>
  <si>
    <t>1 13 02 000 00 0000 130</t>
  </si>
  <si>
    <t>Доходы от компенсации затрат государства</t>
  </si>
  <si>
    <t>1 13 02 060 00 0000 130</t>
  </si>
  <si>
    <t>Доходы, поступающие в порядке возмещения расходов, понесенных в связи с эксплуатацией имущества</t>
  </si>
  <si>
    <t>1 13 02 064 14 0000 130</t>
  </si>
  <si>
    <t>Доходы, поступающие в порядке возмещения расходов, понесенных в связи с эксплуатацией имущества муниципальных округов</t>
  </si>
  <si>
    <t>1 13 02 990 00 0000 130</t>
  </si>
  <si>
    <t>Прочие доходы от компенсации затрат государства</t>
  </si>
  <si>
    <t>1 13 02 994 14 0000 130</t>
  </si>
  <si>
    <t>Прочие доходы от компенсации затрат бюджетов муниципальных округов</t>
  </si>
  <si>
    <t>1 14 00 000 00 0000 000</t>
  </si>
  <si>
    <t>ДОХОДЫ ОТ ПРОДАЖИ МАТЕРИАЛЬНЫХ И НЕМАТЕРИАЛЬНЫХ АКТИВОВ</t>
  </si>
  <si>
    <t>1 14 02 000 00 0000 000</t>
  </si>
  <si>
    <t>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t>
  </si>
  <si>
    <t>1 14 02 040 14 0000 410</t>
  </si>
  <si>
    <t>Доходы от реализации имущества, находящегося в собственности муниципальных округов (за исключением движимого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</si>
  <si>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1 14 02 043 14 0000 410</t>
  </si>
  <si>
    <t>Доходы от реализации иного имущества, находящегося в собственности муниципальных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</si>
  <si>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1 14 06 000 00 0000 430</t>
  </si>
  <si>
    <t>Доходы от продажи земельных участков, находящихся в государственной и муниципальной собственности</t>
  </si>
  <si>
    <t>1 14 06 010 00 0000 430</t>
  </si>
  <si>
    <t>Доходы от продажи земельных участков, государственная собственность на которые не разграничена</t>
  </si>
  <si>
    <t>1 14 06 012 14 0000 430</t>
  </si>
  <si>
    <t>Доходы от продажи земельных участков, государственная собственность на которые не разграничена и которые расположены в границах муниципальных округов</t>
  </si>
  <si>
    <t>1 14 06 020 00 0000 430</t>
  </si>
  <si>
    <t>Доходы от продажи земельных участков, государственная собственность на которые разграничена (за исключением земельных участков бюджетных и автономных учреждений)</t>
  </si>
  <si>
    <t>1 14 06 024 14 0000 430</t>
  </si>
  <si>
    <t>Доходы от продажи земельных участков, находящихся в собственности муниципальных округов (за исключением земельных участков муниципальных бюджетных и автономных учреждений)</t>
  </si>
  <si>
    <t>1 14 06 300 00 0000 430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</si>
  <si>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находящихся в государственной или муниципальной собственности</t>
  </si>
  <si>
    <t>1 14 06 310 00 0000 430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</si>
  <si>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t>
  </si>
  <si>
    <t>1 14 06 312 14 0000 430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</si>
  <si>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 и которые расположены в границах муниципальных округов</t>
  </si>
  <si>
    <t>1 16 00 000 00 0000 000</t>
  </si>
  <si>
    <t>ШТРАФЫ, САНКЦИИ, ВОЗМЕЩЕНИЕ УЩЕРБА</t>
  </si>
  <si>
    <t>1 16 01 000 01 0000 140</t>
  </si>
  <si>
    <t>Административные штрафы, установленные Кодексом Российской Федерации об административных правонарушениях</t>
  </si>
  <si>
    <t>1 16 01 050 01 0000 140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</si>
  <si>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t>
  </si>
  <si>
    <t>1 16 01 053 01 0000 140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</si>
  <si>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t>
  </si>
  <si>
    <t>1 16 01 053 01 0035 140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</si>
  <si>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 (штрафы за неисполнение родителями или иными законными представителями несовершеннолетних обязанностей по содержанию и воспитанию несовершеннолетних)</t>
  </si>
  <si>
    <t>1 16 01 053 01 0059 140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</si>
  <si>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 (штрафы за нарушение порядка рассмотрения обращений граждан)</t>
  </si>
  <si>
    <t>1 16 01 053 01 9000 140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</si>
  <si>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 (иные штрафы)</t>
  </si>
  <si>
    <t>1 16 01 060 01 0000 140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</si>
  <si>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t>
  </si>
  <si>
    <t>1 16 01 063 01 0000 140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</si>
  <si>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t>
  </si>
  <si>
    <t>1 16 01 063 01 0009 140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</si>
  <si>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 (штрафы за потребление наркотических средств или психотропных веществ без назначения врача либо новых потенциально опасных психоактивных веществ)</t>
  </si>
  <si>
    <t>1 16 01 063 01 0091 140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</si>
  <si>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 (штрафы за уклонение от прохождения диагностики, профилактических мероприятий, лечения от наркомании и (или) медицинской и (или) социальной реабилитации в связи с потреблением наркотических средств или психотропных веществ без назначения врача либо новых потенциально опасных психоактивных веществ)</t>
  </si>
  <si>
    <t>1 16 01 063 01 0101 140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</si>
  <si>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 (штрафы за побои)</t>
  </si>
  <si>
    <t>1 16 01 063 01 9000 140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</si>
  <si>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 (иные штрафы)</t>
  </si>
  <si>
    <t>1 16 01 070 01 0000 140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</si>
  <si>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t>
  </si>
  <si>
    <t>1 16 01 073 01 0000 140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</si>
  <si>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t>
  </si>
  <si>
    <t>1 16 01 073 01 0017 140</t>
  </si>
  <si>
    <t>1 16 01 073 01 0019 140</t>
  </si>
  <si>
    <t>1 16 01 073 01 0027 140</t>
  </si>
  <si>
    <t>1 16 01 073 01 9000 140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</si>
  <si>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 (иные штрафы)</t>
  </si>
  <si>
    <t>1 16 01 074 01 0000 140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</si>
  <si>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выявленные должностными лицами органов муниципального контроля</t>
  </si>
  <si>
    <t>1 16 01 140 01 0000 140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</si>
  <si>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t>
  </si>
  <si>
    <t>1 16 01 143 01 0000 140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</si>
  <si>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t>
  </si>
  <si>
    <t>1 16 01 143 01 0002 140</t>
  </si>
  <si>
    <t>1 16 01 143 01 9000 140</t>
  </si>
  <si>
    <t>Административные штрафы, установленные Главой 14 КоАП РФ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(иные штрафы)</t>
  </si>
  <si>
    <t>1 16 01 150 01 0000 140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</si>
  <si>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t>
  </si>
  <si>
    <t>1 16 01 153 01 0000 140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</si>
  <si>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t>
  </si>
  <si>
    <t>1 16 01 153 01 0005 140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</si>
  <si>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t>
  </si>
  <si>
    <t>1 16 01 153 01 0006 140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</si>
  <si>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 (штрафы за непредставление (несообщение) сведений, необходимых для осуществления налогового контроля)</t>
  </si>
  <si>
    <t>1 16 01 153 01 9000 140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</si>
  <si>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 (иные штрафы)</t>
  </si>
  <si>
    <t>1 16 01 170 01 0000 140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</si>
  <si>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t>
  </si>
  <si>
    <t>1 16 01 173 01 0000 140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</si>
  <si>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t>
  </si>
  <si>
    <t>1 16 01 173 01 0007 140</t>
  </si>
  <si>
    <t>1 16 01 173 01 0008 140</t>
  </si>
  <si>
    <t>1 16 01 173 01 9000 140</t>
  </si>
  <si>
    <t>Административные штрафы, установленные Главой 17 КоАП РФ за административные правонарушения, посягающие на институты государственной власти, налагаемые мировыми судьями (иные штрафы)</t>
  </si>
  <si>
    <t>1 16 01 190 01 0000 140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</si>
  <si>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t>
  </si>
  <si>
    <t>1 16 01 193 01 0000 140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</si>
  <si>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t>
  </si>
  <si>
    <t>1 16 01 193 01 0005 140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</si>
  <si>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t>
  </si>
  <si>
    <t>1 16 01 193 01 0013 140</t>
  </si>
  <si>
    <t>1 16 01 193 01 9000 140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</si>
  <si>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 (иные штрафы)</t>
  </si>
  <si>
    <t>1 16 01 200 01 0000 140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</si>
  <si>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t>
  </si>
  <si>
    <t>1 16 01 203 01 0000 140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</si>
  <si>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t>
  </si>
  <si>
    <t>1 16 01 203 01 0008 140</t>
  </si>
  <si>
    <t>1 16 01 203 01 0013 140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</si>
  <si>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 (штрафы за стрельбу из оружия в отведенных для этого местах с нарушением установленных правил или в не отведенных для этого местах)</t>
  </si>
  <si>
    <t>1 16 01 203 01 0021 140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</si>
  <si>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 (штрафы за появление в общественных местах в состоянии опьянения)</t>
  </si>
  <si>
    <t>1 16 01 203 01 9000 140</t>
  </si>
  <si>
    <t>1 16 01 330 00 0000 140</t>
  </si>
  <si>
    <t>Административные штрафы, установленные Кодексом Российской Федерации об административных правонарушениях, за административные правонарушения в области производства и оборота этилового спирта, алкогольной и спиртосодержащей продукции, а также за административные правонарушения порядка ценообразования в части регулирования цен на этиловый спирт, алкогольную и спиртосодержащую продукцию</t>
  </si>
  <si>
    <t>1 16 01 333 01 0000 140</t>
  </si>
  <si>
    <t>Административные штрафы, установленные Кодексом Российской Федерации об административных правонарушениях, за административные правонарушения в области производства и оборота этилового спирта, алкогольной и спиртосодержащей продукции, а также за административные правонарушения порядка ценообразования в части регулирования цен на этиловый спирт, алкогольную и спиртосодержащую продукцию, налагаемые мировыми судьями, комиссиями по делам несовершеннолетних и защите их прав</t>
  </si>
  <si>
    <t>1 16 01 333 01 0012 140</t>
  </si>
  <si>
    <t>Административные штрафы, установленные Кодексом Российской Федерации об административных правонарушениях, за административные правонарушения в области производства и оборота этилового спирта, алкогольной и спиртосодержащей продукции, а также за административные правонарушения порядка ценообразования в части регулирования цен на этиловый спирт, алкогольную и спиртосодержащую продукцию, налагаемые мировыми судьями, комиссиями по делам несовершеннолетних и защите их прав (штрафы, установленные Главой 15 КоАП РФ, за производство или продажу товаров и продукции, в отношении которых установлены требования по маркировке и (или) нанесению информации, без соответствующей маркировки и (или) информации, а также с нарушением установленного порядка нанесения такой маркировки и (или) информации)</t>
  </si>
  <si>
    <t>1 16 01 333 01 0016 140</t>
  </si>
  <si>
    <t>1 16 01 333 01 0171 140</t>
  </si>
  <si>
    <t>1 16 07 000 00 0000 140</t>
  </si>
  <si>
    <t>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органом управления государственным внебюджетным фондом, казенным учреждением, Центральным банком Российской Федерации, иной организацией, действующей от имени Российской Федерации</t>
  </si>
  <si>
    <t>1 16 07 010 00 0000 140</t>
  </si>
  <si>
    <t>Штрафы, неустойки, пени, уплаченные в случае просрочки исполнения поставщиком (подрядчиком, исполнителем) обязательств, предусмотренных государственным (муниципальным) контрактом</t>
  </si>
  <si>
    <t>1 16 07 010 14 0000 140</t>
  </si>
  <si>
    <t>Штрафы, неустойки, пени, уплаченные в случае просрочки исполнения поставщиком (подрядчиком, исполнителем) обязательств, предусмотренных муниципальным контрактом, заключенным муниципальным органом, казенным учреждением муниципального округа</t>
  </si>
  <si>
    <t>1 16 10 000 00 0000 140</t>
  </si>
  <si>
    <t>Платежи в целях возмещения причиненного ущерба (убытков)</t>
  </si>
  <si>
    <t>1 16 10 030 14 0000 140</t>
  </si>
  <si>
    <t>Платежи по искам о возмещении ущерба, а также платежи, уплачиваемые при добровольном возмещении ущерба, причиненного муниципальному имуществу муниципального округа (за исключением имущества, закрепленного за муниципальными бюджетными (автономными) учреждениями, унитарными предприятиями)</t>
  </si>
  <si>
    <t>1 16 10 032 14 0000 140</t>
  </si>
  <si>
    <t>Прочее возмещение ущерба, причиненного муниципальному имуществу муниципального округа (за исключением имущества, закрепленного за муниципальными бюджетными (автономными) учреждениями, унитарными предприятиями)</t>
  </si>
  <si>
    <t>1 16 10 120 00 0000 140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</si>
  <si>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бюджеты бюджетной системы Российской Федерации по нормативам, действовавшим в 2019 году</t>
  </si>
  <si>
    <t>1 16 10 129 01 0000 140</t>
  </si>
  <si>
    <t>Доходы от денежных взысканий (штрафов), поступающие в счет погашения задолженности, образовавшейся до 1 января 2020 года, подлежащие зачислению в федеральный бюджет и бюджет муниципального образования по нормативам, действовавшим в 2019 году</t>
  </si>
  <si>
    <t>1 16 10 129 01 9000 140</t>
  </si>
  <si>
    <t>Доходы от денежных взысканий (штрафов), поступающие в счет погашения задолженности, образовавшейся до 1 января 2020 года, подлежащие зачислению в федеральный бюджет и бюджет муниципального образования по нормативам, действовавшим в 2019 году (иные штрафы)</t>
  </si>
  <si>
    <t>1 16 11 000 01 0000 140</t>
  </si>
  <si>
    <t>Платежи, уплачиваемые в целях возмещения вреда</t>
  </si>
  <si>
    <t>1 16 11 050 01 0000 140</t>
  </si>
  <si>
    <t>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(за исключением вреда, причиненного окружающей среде на особо охраняемых природных территориях, вреда, причиненного водным объектам, водным биологическим ресурсам, атмосферному воздуху, почвам, недрам, объектам животного мира, занесенным в Красную книгу Российской Федерации, а также иным объектам животного мира, не относящимся к объектам охоты и рыболовства и среде их обитания), подлежащие зачислению в бюджет муниципального образования</t>
  </si>
  <si>
    <t>1 17 00 000 00 0000 000</t>
  </si>
  <si>
    <t>ПРОЧИЕ НЕНАЛОГОВЫЕ ДОХОДЫ</t>
  </si>
  <si>
    <t>1 17 05 000 00 0000 180</t>
  </si>
  <si>
    <t>Прочие неналоговые доходы</t>
  </si>
  <si>
    <t>1 17 05 040 14 0000 180</t>
  </si>
  <si>
    <t>Прочие неналоговые доходы бюджетов муниципальных округов</t>
  </si>
  <si>
    <t>1 17 14 000 00 0000 150</t>
  </si>
  <si>
    <t>Средства самообложения граждан</t>
  </si>
  <si>
    <t>1 17 14 020 14 0000 150</t>
  </si>
  <si>
    <t>Средства самообложения граждан, зачисляемые в бюджеты муниципальных округов</t>
  </si>
  <si>
    <t>1 17 15 000 00 0000 150</t>
  </si>
  <si>
    <t>Инициативные платежи</t>
  </si>
  <si>
    <t>1 17 15 020 14 0000 150</t>
  </si>
  <si>
    <t>Инициативные платежи, зачисляемые в бюджеты муниципальных округов</t>
  </si>
  <si>
    <t>1 17 15 020 14 0001 150</t>
  </si>
  <si>
    <t>Инициативные платежи, зачисляемые в бюджеты муниципальных округов (Ремонт и оснащение школьного музея в с. Аспа)</t>
  </si>
  <si>
    <t>1 17 15 020 14 0002 150</t>
  </si>
  <si>
    <t>Инициативные платежи, зачисляемые в бюджеты муниципальных округов (Устройство детской игровой площадки "Семицветик" в с. Суда)</t>
  </si>
  <si>
    <t>1 17 15 020 14 0003 150</t>
  </si>
  <si>
    <t>Инициативные платежи, зачисляемые в бюджеты муниципальных округов (Устройство ограждения и благоустройство территории кладбища в с. Аспа)</t>
  </si>
  <si>
    <t>1 17 15 020 14 0004 150</t>
  </si>
  <si>
    <t>Инициативные платежи, зачисляемые в бюджеты муниципальных округов (Ремонт памятника Великой Отечественной войны и благоустройство прилегающей территории в с. Воскресенское)</t>
  </si>
  <si>
    <t>1 17 15 020 14 0005 150</t>
  </si>
  <si>
    <t>Инициативные платежи, зачисляемые в бюджеты муниципальных округов (Благоустройство территории памятника Великой Отечественной войны в д. Чесноковка)</t>
  </si>
  <si>
    <t>2 00 00 000 00 0000 000</t>
  </si>
  <si>
    <t>БЕЗВОЗМЕЗДНЫЕ ПОСТУПЛЕНИЯ</t>
  </si>
  <si>
    <t>2 02 00 000 00 0000 000</t>
  </si>
  <si>
    <t>БЕЗВОЗМЕЗДНЫЕ ПОСТУПЛЕНИЯ ОТ ДРУГИХ БЮДЖЕТОВ БЮДЖЕТНОЙ СИСТЕМЫ РОССИЙСКОЙ ФЕДЕРАЦИИ</t>
  </si>
  <si>
    <t>2 02 10 000 00 0000 150</t>
  </si>
  <si>
    <t>Дотации бюджетам бюджетной системы Российской Федерации</t>
  </si>
  <si>
    <t>2 02 15 001 00 0000 150</t>
  </si>
  <si>
    <t>Дотации на выравнивание бюджетной обеспеченности</t>
  </si>
  <si>
    <t>2 02 15 001 14 0000 150</t>
  </si>
  <si>
    <t>Дотации бюджетам муниципальных округов на выравнивание бюджетной обеспеченности из бюджета субъекта Российской Федерации</t>
  </si>
  <si>
    <t>2 02 16 549 00 0000 150</t>
  </si>
  <si>
    <t>Дотации (гранты) бюджетам за достижение показателей деятельности органов местного самоуправления</t>
  </si>
  <si>
    <t>2 02 16 549 14 0000 150</t>
  </si>
  <si>
    <t>Дотации (гранты) бюджетам муниципальных округов за достижение показателей деятельности органов местного самоуправления</t>
  </si>
  <si>
    <t>2 02 19 999 00 0000 150</t>
  </si>
  <si>
    <t>Прочие дотации</t>
  </si>
  <si>
    <t>2 02 19 999 14 0000 150</t>
  </si>
  <si>
    <t>Прочие дотации бюджетам муниципальных округов</t>
  </si>
  <si>
    <t>2 02 20 000 00 0000 150</t>
  </si>
  <si>
    <t>Субсидии бюджетам бюджетной системы Российской Федерации (межбюджетные субсидии)</t>
  </si>
  <si>
    <t>2 02 20 077 00 0000 150</t>
  </si>
  <si>
    <t>Субсидии бюджетам на софинансирование капитальных вложений в объекты муниципальной собственности</t>
  </si>
  <si>
    <t>2 02 20 077 14 0000 150</t>
  </si>
  <si>
    <t>Субсидии бюджетам муниципальных округов на софинансирование капитальных вложений в объекты муниципальной собственности</t>
  </si>
  <si>
    <t>2 02 25 497 00 0000 150</t>
  </si>
  <si>
    <t>Субсидии бюджетам на реализацию мероприятий по обеспечению жильем молодых семей</t>
  </si>
  <si>
    <t>2 02 25 497 14 0000 150</t>
  </si>
  <si>
    <t>Субсидии бюджетам муниципальных округов на реализацию мероприятий по обеспечению жильем молодых семей</t>
  </si>
  <si>
    <t>2 02 25 555 00 0000 150</t>
  </si>
  <si>
    <t>Субсидии бюджетам на реализацию программ формирования современной городской среды</t>
  </si>
  <si>
    <t>2 02 25 555 14 0000 150</t>
  </si>
  <si>
    <t>Субсидии бюджетам муниципальных округов на реализацию программ формирования современной городской среды</t>
  </si>
  <si>
    <t>2 02 25 599 00 0000 150</t>
  </si>
  <si>
    <t>Субсидии бюджетам на подготовку проектов межевания земельных участков и на проведение кадастровых работ</t>
  </si>
  <si>
    <t>2 02 25 599 14 0000 150</t>
  </si>
  <si>
    <t>Субсидии бюджетам муниципальных округов на подготовку проектов межевания земельных участков и на проведение кадастровых работ</t>
  </si>
  <si>
    <t>2 02 29 999 00 0000 150</t>
  </si>
  <si>
    <t>Прочие субсидии</t>
  </si>
  <si>
    <t>2 02 29 999 14 0000 150</t>
  </si>
  <si>
    <t>Прочие субсидии бюджетам муниципальных округов</t>
  </si>
  <si>
    <t>2 02 30 000 00 0000 150</t>
  </si>
  <si>
    <t>Субвенции бюджетам бюджетной системы Российской Федерации</t>
  </si>
  <si>
    <t>2 02 30 024 00 0000 150</t>
  </si>
  <si>
    <t>Субвенции местным бюджетам на выполнение передаваемых полномочий субъектов Российской Федерации</t>
  </si>
  <si>
    <t>2 02 30 024 14 0000 150</t>
  </si>
  <si>
    <t>Субвенции бюджетам муниципальных округов на выполнение передаваемых полномочий субъектов Российской Федерации</t>
  </si>
  <si>
    <t>2 02 35 082 00 0000 150</t>
  </si>
  <si>
    <t>Субвенции бюджетам муниципальных образований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</si>
  <si>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2 02 35 082 14 0000 150</t>
  </si>
  <si>
    <t>Субвенции бюджетам муниципальных округов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</si>
  <si>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2 02 35 118 00 0000 150</t>
  </si>
  <si>
    <t>Субвенции бюджетам на осуществление первичного воинского учета органами местного самоуправления поселений, муниципальных и городских округов</t>
  </si>
  <si>
    <t>2 02 35 118 14 0000 150</t>
  </si>
  <si>
    <t>Субвенции бюджетам муниципальных округов на осуществление первичного воинского учета органами местного самоуправления поселений, муниципальных и городских округов</t>
  </si>
  <si>
    <t>2 02 35 120 00 0000 150</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</si>
  <si>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</si>
  <si>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2 02 35 120 14 0000 150</t>
  </si>
  <si>
    <t>Субвенции бюджетам муниципальных округов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</si>
  <si>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2 02 35 930 00 0000 150</t>
  </si>
  <si>
    <t>Субвенции бюджетам на государственную регистрацию актов гражданского состояния</t>
  </si>
  <si>
    <t>2 02 35 930 14 0000 150</t>
  </si>
  <si>
    <t>Субвенции бюджетам муниципальных округов на государственную регистрацию актов гражданского состояния</t>
  </si>
  <si>
    <t>2 02 39 999 00 0000 150</t>
  </si>
  <si>
    <t>Прочие субвенции</t>
  </si>
  <si>
    <t>2 02 39 999 14 0000 150</t>
  </si>
  <si>
    <t>Прочие субвенции бюджетам муниципальных округов</t>
  </si>
  <si>
    <t>2 02 40 000 00 0000 150</t>
  </si>
  <si>
    <t>Иные межбюджетные трансферты</t>
  </si>
  <si>
    <t>2 02 45 050 00 0000 150</t>
  </si>
  <si>
    <t>Межбюджетные трансферты, передаваемые бюджетам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</si>
  <si>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2 02 45 050 14 0000 150</t>
  </si>
  <si>
    <t>Межбюджетные трансферты, передаваемые бюджетам муниципальных округов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</si>
  <si>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2 02 45 179 00 0000 150</t>
  </si>
  <si>
    <t>Межбюджетные трансферты, передаваемые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</si>
  <si>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2 02 45 179 14 0000 150</t>
  </si>
  <si>
    <t>Межбюджетные трансферты, передаваемые бюджетам муниципальных округов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</si>
  <si>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2 02 45 303 00 0000 150</t>
  </si>
  <si>
    <t>Межбюджетные трансферты, передаваемые бюджетам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</si>
  <si>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2 02 45 303 14 0000 150</t>
  </si>
  <si>
    <t>Межбюджетные трансферты, передаваемые бюджетам муниципальных округов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</si>
  <si>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2 02 49 999 00 0000 150</t>
  </si>
  <si>
    <t>Прочие межбюджетные трансферты, передаваемые бюджетам</t>
  </si>
  <si>
    <t>2 02 49 999 14 0000 150</t>
  </si>
  <si>
    <t>Прочие межбюджетные трансферты, передаваемые бюджетам муниципальных округов</t>
  </si>
  <si>
    <t>2 18 00 000 00 0000 000</t>
  </si>
  <si>
    <t>ДОХОДЫ БЮДЖЕТОВ БЮДЖЕТНОЙ СИСТЕМЫ РОССИЙСКОЙ ФЕДЕРАЦИИ ОТ ВОЗВРАТА ОСТАТКОВ СУБСИДИЙ, СУБВЕНЦИЙ И ИНЫХ МЕЖБЮДЖЕТНЫХ ТРАНСФЕРТОВ, ИМЕЮЩИХ ЦЕЛЕВОЕ НАЗНАЧЕНИЕ, ПРОШЛЫХ ЛЕТ</t>
  </si>
  <si>
    <t>2 18 00 000 00 0000 150</t>
  </si>
  <si>
    <t>Доходы бюджетов бюджетной системы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</si>
  <si>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2 18 00 000 14 0000 150</t>
  </si>
  <si>
    <t>Доходы бюджетов муниципальных округов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</si>
  <si>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2 18 04 000 14 0000 150</t>
  </si>
  <si>
    <t>Доходы бюджетов муниципальных округов от возврата организациями остатков субсидий прошлых лет</t>
  </si>
  <si>
    <t>2 18 04 010 14 0000 150</t>
  </si>
  <si>
    <t>Доходы бюджетов муниципальных округов от возврата бюджетными учреждениями остатков субсидий прошлых лет</t>
  </si>
  <si>
    <t>2 19 00 000 00 0000 000</t>
  </si>
  <si>
    <t>ВОЗВРАТ ОСТАТКОВ СУБСИДИЙ, СУБВЕНЦИЙ И ИНЫХ МЕЖБЮДЖЕТНЫХ ТРАНСФЕРТОВ, ИМЕЮЩИХ ЦЕЛЕВОЕ НАЗНАЧЕНИЕ, ПРОШЛЫХ ЛЕТ</t>
  </si>
  <si>
    <t>2 19 00 000 14 0000 150</t>
  </si>
  <si>
    <t>Возврат остатков субсидий, субвенций и иных межбюджетных трансфертов, имеющих целевое назначение, прошлых лет из бюджетов муниципальных округов</t>
  </si>
  <si>
    <t>2 19 35 082 14 0000 150</t>
  </si>
  <si>
    <t>Возврат остатков субвенций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 из бюджетов муниципальных округов</t>
  </si>
  <si>
    <t>2 19 45 303 14 0000 150</t>
  </si>
  <si>
    <t>Возврат остатков иных межбюджетных трансфертов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из бюджетов муниципальных округов</t>
  </si>
  <si>
    <t>2 19 60 010 14 0000 150</t>
  </si>
  <si>
    <t>Возврат прочих остатков субсидий, субвенций и иных межбюджетных трансфертов, имеющих целевое назначение, прошлых лет из бюджетов муниципальных округов</t>
  </si>
  <si>
    <t>АНАЛИЗ исполнения доходной части бюджета Уинского муниципального округа за 2025 год</t>
  </si>
  <si>
    <t>Уточненный план на 2025 год</t>
  </si>
  <si>
    <t>Факт за 2025 год</t>
  </si>
  <si>
    <t>Первоначальный план на 2025 год</t>
  </si>
  <si>
    <t>1</t>
  </si>
  <si>
    <t>2</t>
  </si>
  <si>
    <t>3</t>
  </si>
  <si>
    <t>4</t>
  </si>
  <si>
    <t>5</t>
  </si>
  <si>
    <t>6</t>
  </si>
  <si>
    <t>7</t>
  </si>
  <si>
    <t>8</t>
  </si>
  <si>
    <t>9</t>
  </si>
  <si>
    <t>10</t>
  </si>
  <si>
    <t>11</t>
  </si>
  <si>
    <t>12</t>
  </si>
  <si>
    <t>Уд. вес в общих доходах, %</t>
  </si>
  <si>
    <t>Уд. вес в налог. и неналог. доходах, %</t>
  </si>
  <si>
    <t>НАЛОГОВЫЕ ДОХОДЫ</t>
  </si>
  <si>
    <t>НЕНАЛОГОВЫЕ ДОХОДЫ</t>
  </si>
  <si>
    <t>Исполнение к первоначальному плану</t>
  </si>
  <si>
    <t>%</t>
  </si>
  <si>
    <t>откл. (+,-)</t>
  </si>
  <si>
    <t>Факт за 2024 год</t>
  </si>
  <si>
    <t>Исполнение к факту 2024 года</t>
  </si>
  <si>
    <t xml:space="preserve">Исполнение к уточненному плану </t>
  </si>
  <si>
    <t>1 05 02 000 02 0000 110</t>
  </si>
  <si>
    <t>Единый налог на вмененный доход для отдельных видов деятельности</t>
  </si>
  <si>
    <t>13</t>
  </si>
  <si>
    <t>14</t>
  </si>
  <si>
    <t>1 16 01 080 01 0000 140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</si>
  <si>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t>
  </si>
  <si>
    <t>руб.</t>
  </si>
  <si>
    <t>х</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</si>
</sst>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
    <numFmt numFmtId="165" formatCode="#,##0.0"/>
  </numFmts>
  <fonts count="5" x14ac:knownFonts="1">
    <font>
      <sz val="10"/>
      <name val="Arial"/>
    </font>
    <font>
      <sz val="10"/>
      <name val="Times New Roman"/>
      <family val="1"/>
      <charset val="204"/>
    </font>
    <font>
      <sz val="9"/>
      <name val="Times New Roman"/>
      <family val="1"/>
      <charset val="204"/>
    </font>
    <font>
      <b/>
      <sz val="9"/>
      <name val="Times New Roman"/>
      <family val="1"/>
      <charset val="204"/>
    </font>
    <font>
      <b/>
      <sz val="11"/>
      <name val="Times New Roman"/>
      <family val="1"/>
      <charset val="204"/>
    </font>
  </fonts>
  <fills count="3">
    <fill>
      <patternFill patternType="none"/>
    </fill>
    <fill>
      <patternFill patternType="gray125"/>
    </fill>
    <fill>
      <patternFill patternType="solid">
        <fgColor theme="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39">
    <xf numFmtId="0" fontId="0" fillId="0" borderId="0" xfId="0"/>
    <xf numFmtId="0" fontId="2" fillId="0" borderId="0" xfId="0" applyFont="1"/>
    <xf numFmtId="49" fontId="2" fillId="0" borderId="1" xfId="0" applyNumberFormat="1" applyFont="1" applyBorder="1" applyAlignment="1" applyProtection="1">
      <alignment horizontal="center" vertical="center" wrapText="1"/>
    </xf>
    <xf numFmtId="49" fontId="2" fillId="0" borderId="2" xfId="0" applyNumberFormat="1" applyFont="1" applyBorder="1" applyAlignment="1" applyProtection="1">
      <alignment horizontal="center" vertical="center" wrapText="1"/>
    </xf>
    <xf numFmtId="49" fontId="2" fillId="0" borderId="3" xfId="0" applyNumberFormat="1" applyFont="1" applyBorder="1" applyAlignment="1" applyProtection="1">
      <alignment horizontal="left" vertical="center" wrapText="1"/>
    </xf>
    <xf numFmtId="4" fontId="2" fillId="0" borderId="3" xfId="0" applyNumberFormat="1" applyFont="1" applyBorder="1" applyAlignment="1" applyProtection="1">
      <alignment horizontal="right" vertical="center" wrapText="1"/>
    </xf>
    <xf numFmtId="164" fontId="2" fillId="0" borderId="3" xfId="0" applyNumberFormat="1" applyFont="1" applyBorder="1" applyAlignment="1" applyProtection="1">
      <alignment horizontal="left" vertical="center" wrapText="1"/>
    </xf>
    <xf numFmtId="49" fontId="2" fillId="0" borderId="4" xfId="0" applyNumberFormat="1" applyFont="1" applyBorder="1" applyAlignment="1" applyProtection="1">
      <alignment horizontal="center" vertical="center" wrapText="1"/>
    </xf>
    <xf numFmtId="164" fontId="2" fillId="0" borderId="4" xfId="0" applyNumberFormat="1" applyFont="1" applyBorder="1" applyAlignment="1" applyProtection="1">
      <alignment horizontal="left" vertical="center" wrapText="1"/>
    </xf>
    <xf numFmtId="4" fontId="2" fillId="0" borderId="4" xfId="0" applyNumberFormat="1" applyFont="1" applyBorder="1" applyAlignment="1" applyProtection="1">
      <alignment horizontal="right" vertical="center" wrapText="1"/>
    </xf>
    <xf numFmtId="49" fontId="2" fillId="0" borderId="4" xfId="0" applyNumberFormat="1" applyFont="1" applyBorder="1" applyAlignment="1" applyProtection="1">
      <alignment horizontal="left" vertical="center" wrapText="1"/>
    </xf>
    <xf numFmtId="49" fontId="2" fillId="0" borderId="0" xfId="0" applyNumberFormat="1" applyFont="1" applyBorder="1" applyAlignment="1" applyProtection="1">
      <alignment horizontal="center" wrapText="1"/>
    </xf>
    <xf numFmtId="49" fontId="1" fillId="2" borderId="1" xfId="0" applyNumberFormat="1" applyFont="1" applyFill="1" applyBorder="1" applyAlignment="1" applyProtection="1">
      <alignment horizontal="center" vertical="center" wrapText="1"/>
    </xf>
    <xf numFmtId="49" fontId="2" fillId="0" borderId="1" xfId="0" applyNumberFormat="1" applyFont="1" applyBorder="1" applyAlignment="1" applyProtection="1">
      <alignment horizontal="center" vertical="center" wrapText="1"/>
    </xf>
    <xf numFmtId="49" fontId="2" fillId="0" borderId="1" xfId="0" applyNumberFormat="1" applyFont="1" applyBorder="1" applyAlignment="1" applyProtection="1">
      <alignment horizontal="left" vertical="center" wrapText="1"/>
    </xf>
    <xf numFmtId="4" fontId="2" fillId="0" borderId="1" xfId="0" applyNumberFormat="1" applyFont="1" applyBorder="1" applyAlignment="1" applyProtection="1">
      <alignment horizontal="right" vertical="center" wrapText="1"/>
    </xf>
    <xf numFmtId="164" fontId="2" fillId="0" borderId="1" xfId="0" applyNumberFormat="1" applyFont="1" applyBorder="1" applyAlignment="1" applyProtection="1">
      <alignment horizontal="left" vertical="center" wrapText="1"/>
    </xf>
    <xf numFmtId="49" fontId="2" fillId="0" borderId="6" xfId="0" applyNumberFormat="1" applyFont="1" applyBorder="1" applyAlignment="1" applyProtection="1">
      <alignment horizontal="center" vertical="center" wrapText="1"/>
    </xf>
    <xf numFmtId="49" fontId="3" fillId="0" borderId="1" xfId="0" applyNumberFormat="1" applyFont="1" applyBorder="1" applyAlignment="1" applyProtection="1">
      <alignment horizontal="center" vertical="center" wrapText="1"/>
    </xf>
    <xf numFmtId="49" fontId="3" fillId="0" borderId="1" xfId="0" applyNumberFormat="1" applyFont="1" applyBorder="1" applyAlignment="1" applyProtection="1">
      <alignment horizontal="left" vertical="center" wrapText="1"/>
    </xf>
    <xf numFmtId="4" fontId="3" fillId="0" borderId="1" xfId="0" applyNumberFormat="1" applyFont="1" applyBorder="1" applyAlignment="1" applyProtection="1">
      <alignment horizontal="right" vertical="center" wrapText="1"/>
    </xf>
    <xf numFmtId="0" fontId="3" fillId="0" borderId="0" xfId="0" applyFont="1"/>
    <xf numFmtId="164" fontId="3" fillId="0" borderId="1" xfId="0" applyNumberFormat="1" applyFont="1" applyBorder="1" applyAlignment="1" applyProtection="1">
      <alignment horizontal="left" vertical="center" wrapText="1"/>
    </xf>
    <xf numFmtId="49" fontId="3" fillId="0" borderId="1" xfId="0" applyNumberFormat="1" applyFont="1" applyBorder="1" applyAlignment="1" applyProtection="1">
      <alignment horizontal="center"/>
    </xf>
    <xf numFmtId="49" fontId="3" fillId="0" borderId="1" xfId="0" applyNumberFormat="1" applyFont="1" applyBorder="1" applyAlignment="1" applyProtection="1">
      <alignment horizontal="left"/>
    </xf>
    <xf numFmtId="4" fontId="3" fillId="0" borderId="1" xfId="0" applyNumberFormat="1" applyFont="1" applyBorder="1" applyAlignment="1" applyProtection="1">
      <alignment horizontal="right"/>
    </xf>
    <xf numFmtId="0" fontId="2" fillId="0" borderId="0" xfId="0" applyFont="1" applyAlignment="1">
      <alignment horizontal="right"/>
    </xf>
    <xf numFmtId="165" fontId="3" fillId="0" borderId="1" xfId="0" applyNumberFormat="1" applyFont="1" applyBorder="1" applyAlignment="1" applyProtection="1">
      <alignment horizontal="right" vertical="center" wrapText="1"/>
    </xf>
    <xf numFmtId="165" fontId="2" fillId="0" borderId="1" xfId="0" applyNumberFormat="1" applyFont="1" applyBorder="1" applyAlignment="1" applyProtection="1">
      <alignment horizontal="right" vertical="center" wrapText="1"/>
    </xf>
    <xf numFmtId="165" fontId="2" fillId="0" borderId="1" xfId="0" applyNumberFormat="1" applyFont="1" applyBorder="1" applyAlignment="1" applyProtection="1">
      <alignment horizontal="right" vertical="center"/>
    </xf>
    <xf numFmtId="4" fontId="2" fillId="0" borderId="1" xfId="0" applyNumberFormat="1" applyFont="1" applyBorder="1" applyAlignment="1" applyProtection="1">
      <alignment horizontal="right" vertical="center"/>
    </xf>
    <xf numFmtId="165" fontId="3" fillId="0" borderId="1" xfId="0" applyNumberFormat="1" applyFont="1" applyBorder="1" applyAlignment="1" applyProtection="1">
      <alignment horizontal="right" vertical="center"/>
    </xf>
    <xf numFmtId="49" fontId="3" fillId="0" borderId="1" xfId="0" applyNumberFormat="1" applyFont="1" applyBorder="1" applyAlignment="1" applyProtection="1">
      <alignment horizontal="right" vertical="center"/>
    </xf>
    <xf numFmtId="4" fontId="3" fillId="0" borderId="1" xfId="0" applyNumberFormat="1" applyFont="1" applyBorder="1" applyAlignment="1" applyProtection="1">
      <alignment horizontal="right" vertical="center"/>
    </xf>
    <xf numFmtId="49" fontId="2" fillId="0" borderId="5" xfId="0" applyNumberFormat="1" applyFont="1" applyBorder="1" applyAlignment="1" applyProtection="1">
      <alignment horizontal="center" vertical="center" wrapText="1"/>
    </xf>
    <xf numFmtId="49" fontId="2" fillId="0" borderId="6" xfId="0" applyNumberFormat="1" applyFont="1" applyBorder="1" applyAlignment="1" applyProtection="1">
      <alignment horizontal="center" vertical="center" wrapText="1"/>
    </xf>
    <xf numFmtId="49" fontId="1" fillId="2" borderId="1" xfId="0" applyNumberFormat="1" applyFont="1" applyFill="1" applyBorder="1" applyAlignment="1" applyProtection="1">
      <alignment horizontal="center" vertical="center" wrapText="1"/>
    </xf>
    <xf numFmtId="49" fontId="2" fillId="0" borderId="1" xfId="0" applyNumberFormat="1" applyFont="1" applyBorder="1" applyAlignment="1" applyProtection="1">
      <alignment horizontal="center" vertical="center" wrapText="1"/>
    </xf>
    <xf numFmtId="49" fontId="4" fillId="0" borderId="0" xfId="0" applyNumberFormat="1" applyFont="1" applyBorder="1" applyAlignment="1" applyProtection="1">
      <alignment horizontal="center"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pageSetUpPr fitToPage="1"/>
  </sheetPr>
  <dimension ref="A1:N416"/>
  <sheetViews>
    <sheetView showGridLines="0" tabSelected="1" workbookViewId="0">
      <selection activeCell="R71" sqref="R71"/>
    </sheetView>
  </sheetViews>
  <sheetFormatPr defaultRowHeight="12.75" customHeight="1" outlineLevelRow="7" x14ac:dyDescent="0.2"/>
  <cols>
    <col min="1" max="1" width="19.140625" style="1" customWidth="1"/>
    <col min="2" max="2" width="30.7109375" style="1" customWidth="1"/>
    <col min="3" max="6" width="12.140625" style="1" customWidth="1"/>
    <col min="7" max="8" width="8.42578125" style="1" customWidth="1"/>
    <col min="9" max="9" width="6.5703125" style="1" customWidth="1"/>
    <col min="10" max="10" width="11.42578125" style="1" customWidth="1"/>
    <col min="11" max="11" width="6.7109375" style="1" customWidth="1"/>
    <col min="12" max="12" width="12.140625" style="1" customWidth="1"/>
    <col min="13" max="13" width="6.5703125" style="1" customWidth="1"/>
    <col min="14" max="14" width="11.5703125" style="1" customWidth="1"/>
    <col min="15" max="16384" width="9.140625" style="1"/>
  </cols>
  <sheetData>
    <row r="1" spans="1:14" ht="12" customHeight="1" x14ac:dyDescent="0.2">
      <c r="A1" s="38" t="s">
        <v>466</v>
      </c>
      <c r="B1" s="38"/>
      <c r="C1" s="38"/>
      <c r="D1" s="38"/>
      <c r="E1" s="38"/>
      <c r="F1" s="38"/>
      <c r="G1" s="38"/>
      <c r="H1" s="38"/>
      <c r="I1" s="38"/>
      <c r="J1" s="38"/>
      <c r="K1" s="38"/>
      <c r="L1" s="38"/>
      <c r="M1" s="38"/>
      <c r="N1" s="38"/>
    </row>
    <row r="2" spans="1:14" ht="12" customHeight="1" x14ac:dyDescent="0.2">
      <c r="A2" s="11"/>
      <c r="B2" s="11"/>
      <c r="C2" s="11"/>
      <c r="D2" s="11"/>
      <c r="E2" s="11"/>
      <c r="F2" s="11"/>
      <c r="G2" s="11"/>
      <c r="N2" s="26" t="s">
        <v>498</v>
      </c>
    </row>
    <row r="3" spans="1:14" ht="39" customHeight="1" x14ac:dyDescent="0.2">
      <c r="A3" s="37" t="s">
        <v>0</v>
      </c>
      <c r="B3" s="37" t="s">
        <v>1</v>
      </c>
      <c r="C3" s="34" t="s">
        <v>489</v>
      </c>
      <c r="D3" s="36" t="s">
        <v>469</v>
      </c>
      <c r="E3" s="34" t="s">
        <v>467</v>
      </c>
      <c r="F3" s="34" t="s">
        <v>468</v>
      </c>
      <c r="G3" s="36" t="s">
        <v>482</v>
      </c>
      <c r="H3" s="36" t="s">
        <v>483</v>
      </c>
      <c r="I3" s="36" t="s">
        <v>490</v>
      </c>
      <c r="J3" s="36"/>
      <c r="K3" s="36" t="s">
        <v>486</v>
      </c>
      <c r="L3" s="36"/>
      <c r="M3" s="36" t="s">
        <v>491</v>
      </c>
      <c r="N3" s="36"/>
    </row>
    <row r="4" spans="1:14" ht="19.5" customHeight="1" x14ac:dyDescent="0.2">
      <c r="A4" s="37"/>
      <c r="B4" s="37"/>
      <c r="C4" s="35"/>
      <c r="D4" s="36"/>
      <c r="E4" s="35"/>
      <c r="F4" s="35"/>
      <c r="G4" s="36"/>
      <c r="H4" s="36"/>
      <c r="I4" s="12" t="s">
        <v>487</v>
      </c>
      <c r="J4" s="12" t="s">
        <v>488</v>
      </c>
      <c r="K4" s="12" t="s">
        <v>487</v>
      </c>
      <c r="L4" s="12" t="s">
        <v>488</v>
      </c>
      <c r="M4" s="12" t="s">
        <v>487</v>
      </c>
      <c r="N4" s="12" t="s">
        <v>488</v>
      </c>
    </row>
    <row r="5" spans="1:14" x14ac:dyDescent="0.2">
      <c r="A5" s="2" t="s">
        <v>470</v>
      </c>
      <c r="B5" s="2" t="s">
        <v>471</v>
      </c>
      <c r="C5" s="12" t="s">
        <v>472</v>
      </c>
      <c r="D5" s="12" t="s">
        <v>473</v>
      </c>
      <c r="E5" s="17" t="s">
        <v>474</v>
      </c>
      <c r="F5" s="17" t="s">
        <v>475</v>
      </c>
      <c r="G5" s="2" t="s">
        <v>476</v>
      </c>
      <c r="H5" s="2" t="s">
        <v>477</v>
      </c>
      <c r="I5" s="2" t="s">
        <v>478</v>
      </c>
      <c r="J5" s="2" t="s">
        <v>479</v>
      </c>
      <c r="K5" s="2" t="s">
        <v>480</v>
      </c>
      <c r="L5" s="2" t="s">
        <v>481</v>
      </c>
      <c r="M5" s="2" t="s">
        <v>494</v>
      </c>
      <c r="N5" s="2" t="s">
        <v>495</v>
      </c>
    </row>
    <row r="6" spans="1:14" s="21" customFormat="1" ht="12" customHeight="1" x14ac:dyDescent="0.2">
      <c r="A6" s="23" t="s">
        <v>2</v>
      </c>
      <c r="B6" s="24"/>
      <c r="C6" s="25">
        <f>C7+C300</f>
        <v>640015936.83999991</v>
      </c>
      <c r="D6" s="25">
        <f t="shared" ref="D6:F6" si="0">D7+D300</f>
        <v>547684314.18000007</v>
      </c>
      <c r="E6" s="25">
        <f t="shared" si="0"/>
        <v>645812419.12</v>
      </c>
      <c r="F6" s="25">
        <f t="shared" si="0"/>
        <v>642300872.18000007</v>
      </c>
      <c r="G6" s="31">
        <f>F6/F$6*100</f>
        <v>100</v>
      </c>
      <c r="H6" s="32" t="s">
        <v>499</v>
      </c>
      <c r="I6" s="31">
        <f>F6/C6*100</f>
        <v>100.35701225680126</v>
      </c>
      <c r="J6" s="33">
        <f>F6-C6</f>
        <v>2284935.3400001526</v>
      </c>
      <c r="K6" s="31">
        <f>F6/D6*100</f>
        <v>117.27574727818543</v>
      </c>
      <c r="L6" s="33">
        <f>F6-D6</f>
        <v>94616558</v>
      </c>
      <c r="M6" s="31">
        <f>F6/E6*100</f>
        <v>99.456258994711675</v>
      </c>
      <c r="N6" s="33">
        <f>F6-E6</f>
        <v>-3511546.939999938</v>
      </c>
    </row>
    <row r="7" spans="1:14" s="21" customFormat="1" ht="24" x14ac:dyDescent="0.2">
      <c r="A7" s="18" t="s">
        <v>3</v>
      </c>
      <c r="B7" s="19" t="s">
        <v>4</v>
      </c>
      <c r="C7" s="20">
        <f>C8+C114</f>
        <v>94760117.310000002</v>
      </c>
      <c r="D7" s="20">
        <f t="shared" ref="D7:F7" si="1">D8+D114</f>
        <v>79937478.599999994</v>
      </c>
      <c r="E7" s="20">
        <f t="shared" si="1"/>
        <v>89776995.039999992</v>
      </c>
      <c r="F7" s="20">
        <f t="shared" si="1"/>
        <v>91673008.450000003</v>
      </c>
      <c r="G7" s="31">
        <f t="shared" ref="G7:G70" si="2">F7/F$6*100</f>
        <v>14.272595978090049</v>
      </c>
      <c r="H7" s="27">
        <f>F7/F$7*100</f>
        <v>100</v>
      </c>
      <c r="I7" s="31">
        <f t="shared" ref="I7:I70" si="3">F7/C7*100</f>
        <v>96.742185480943661</v>
      </c>
      <c r="J7" s="33">
        <f t="shared" ref="J7:J70" si="4">F7-C7</f>
        <v>-3087108.8599999994</v>
      </c>
      <c r="K7" s="31">
        <f t="shared" ref="K7:K70" si="5">F7/D7*100</f>
        <v>114.68088568157566</v>
      </c>
      <c r="L7" s="33">
        <f t="shared" ref="L7:L70" si="6">F7-D7</f>
        <v>11735529.850000009</v>
      </c>
      <c r="M7" s="31">
        <f t="shared" ref="M7:M70" si="7">F7/E7*100</f>
        <v>102.11191453796738</v>
      </c>
      <c r="N7" s="33">
        <f t="shared" ref="N7:N70" si="8">F7-E7</f>
        <v>1896013.4100000113</v>
      </c>
    </row>
    <row r="8" spans="1:14" s="21" customFormat="1" ht="12" x14ac:dyDescent="0.2">
      <c r="A8" s="18"/>
      <c r="B8" s="19" t="s">
        <v>484</v>
      </c>
      <c r="C8" s="20">
        <f>C9+C56+C70+C93+C107</f>
        <v>54880176.990000002</v>
      </c>
      <c r="D8" s="20">
        <f t="shared" ref="D8:F8" si="9">D9+D56+D70+D93+D107</f>
        <v>50377600</v>
      </c>
      <c r="E8" s="20">
        <f t="shared" si="9"/>
        <v>56269505</v>
      </c>
      <c r="F8" s="20">
        <f t="shared" si="9"/>
        <v>57854311.600000001</v>
      </c>
      <c r="G8" s="31">
        <f t="shared" si="2"/>
        <v>9.0073537349621962</v>
      </c>
      <c r="H8" s="27">
        <f t="shared" ref="H8:H71" si="10">F8/F$7*100</f>
        <v>63.109428367407304</v>
      </c>
      <c r="I8" s="31">
        <f t="shared" si="3"/>
        <v>105.41932401300733</v>
      </c>
      <c r="J8" s="33">
        <f t="shared" si="4"/>
        <v>2974134.6099999994</v>
      </c>
      <c r="K8" s="31">
        <f t="shared" si="5"/>
        <v>114.84134138982405</v>
      </c>
      <c r="L8" s="33">
        <f t="shared" si="6"/>
        <v>7476711.6000000015</v>
      </c>
      <c r="M8" s="31">
        <f t="shared" si="7"/>
        <v>102.81645733332824</v>
      </c>
      <c r="N8" s="33">
        <f t="shared" si="8"/>
        <v>1584806.6000000015</v>
      </c>
    </row>
    <row r="9" spans="1:14" ht="12" outlineLevel="1" x14ac:dyDescent="0.2">
      <c r="A9" s="2" t="s">
        <v>5</v>
      </c>
      <c r="B9" s="14" t="s">
        <v>6</v>
      </c>
      <c r="C9" s="15">
        <f>C10</f>
        <v>33972992.979999997</v>
      </c>
      <c r="D9" s="15">
        <f t="shared" ref="D9:F9" si="11">D10</f>
        <v>29313000</v>
      </c>
      <c r="E9" s="15">
        <f t="shared" si="11"/>
        <v>32076500</v>
      </c>
      <c r="F9" s="15">
        <f t="shared" si="11"/>
        <v>33132576.25</v>
      </c>
      <c r="G9" s="29">
        <f t="shared" si="2"/>
        <v>5.1584199376137292</v>
      </c>
      <c r="H9" s="28">
        <f t="shared" si="10"/>
        <v>36.142128212221877</v>
      </c>
      <c r="I9" s="29">
        <f t="shared" si="3"/>
        <v>97.526221105998061</v>
      </c>
      <c r="J9" s="30">
        <f t="shared" si="4"/>
        <v>-840416.72999999672</v>
      </c>
      <c r="K9" s="29">
        <f t="shared" si="5"/>
        <v>113.03031504793096</v>
      </c>
      <c r="L9" s="30">
        <f t="shared" si="6"/>
        <v>3819576.25</v>
      </c>
      <c r="M9" s="29">
        <f t="shared" si="7"/>
        <v>103.29236746527832</v>
      </c>
      <c r="N9" s="30">
        <f t="shared" si="8"/>
        <v>1056076.25</v>
      </c>
    </row>
    <row r="10" spans="1:14" ht="12" outlineLevel="2" collapsed="1" x14ac:dyDescent="0.2">
      <c r="A10" s="2" t="s">
        <v>7</v>
      </c>
      <c r="B10" s="14" t="s">
        <v>8</v>
      </c>
      <c r="C10" s="15">
        <v>33972992.979999997</v>
      </c>
      <c r="D10" s="15">
        <v>29313000</v>
      </c>
      <c r="E10" s="15">
        <v>32076500</v>
      </c>
      <c r="F10" s="15">
        <v>33132576.25</v>
      </c>
      <c r="G10" s="29">
        <f t="shared" si="2"/>
        <v>5.1584199376137292</v>
      </c>
      <c r="H10" s="28">
        <f t="shared" si="10"/>
        <v>36.142128212221877</v>
      </c>
      <c r="I10" s="29">
        <f t="shared" si="3"/>
        <v>97.526221105998061</v>
      </c>
      <c r="J10" s="30">
        <f t="shared" si="4"/>
        <v>-840416.72999999672</v>
      </c>
      <c r="K10" s="29">
        <f t="shared" si="5"/>
        <v>113.03031504793096</v>
      </c>
      <c r="L10" s="30">
        <f t="shared" si="6"/>
        <v>3819576.25</v>
      </c>
      <c r="M10" s="29">
        <f t="shared" si="7"/>
        <v>103.29236746527832</v>
      </c>
      <c r="N10" s="30">
        <f t="shared" si="8"/>
        <v>1056076.25</v>
      </c>
    </row>
    <row r="11" spans="1:14" ht="300" hidden="1" customHeight="1" outlineLevel="3" x14ac:dyDescent="0.2">
      <c r="A11" s="2" t="s">
        <v>9</v>
      </c>
      <c r="B11" s="16" t="s">
        <v>10</v>
      </c>
      <c r="C11" s="15"/>
      <c r="D11" s="15">
        <v>28376000</v>
      </c>
      <c r="E11" s="15">
        <v>28129700</v>
      </c>
      <c r="F11" s="15">
        <v>28338660.02</v>
      </c>
      <c r="G11" s="29">
        <f t="shared" si="2"/>
        <v>4.4120537971273839</v>
      </c>
      <c r="H11" s="28">
        <f t="shared" si="10"/>
        <v>30.912763199493316</v>
      </c>
      <c r="I11" s="29" t="e">
        <f t="shared" si="3"/>
        <v>#DIV/0!</v>
      </c>
      <c r="J11" s="30">
        <f t="shared" si="4"/>
        <v>28338660.02</v>
      </c>
      <c r="K11" s="29">
        <f t="shared" si="5"/>
        <v>99.868409994361429</v>
      </c>
      <c r="L11" s="30">
        <f t="shared" si="6"/>
        <v>-37339.980000000447</v>
      </c>
      <c r="M11" s="29">
        <f t="shared" si="7"/>
        <v>100.74284482237634</v>
      </c>
      <c r="N11" s="30">
        <f t="shared" si="8"/>
        <v>208960.01999999955</v>
      </c>
    </row>
    <row r="12" spans="1:14" ht="336" hidden="1" customHeight="1" outlineLevel="4" x14ac:dyDescent="0.2">
      <c r="A12" s="2" t="s">
        <v>11</v>
      </c>
      <c r="B12" s="16" t="s">
        <v>12</v>
      </c>
      <c r="C12" s="15"/>
      <c r="D12" s="15">
        <v>28376000</v>
      </c>
      <c r="E12" s="15">
        <v>28129700</v>
      </c>
      <c r="F12" s="15">
        <v>28333764.260000002</v>
      </c>
      <c r="G12" s="29">
        <f t="shared" si="2"/>
        <v>4.4112915749022488</v>
      </c>
      <c r="H12" s="28">
        <f t="shared" si="10"/>
        <v>30.907422739871915</v>
      </c>
      <c r="I12" s="29" t="e">
        <f t="shared" si="3"/>
        <v>#DIV/0!</v>
      </c>
      <c r="J12" s="30">
        <f t="shared" si="4"/>
        <v>28333764.260000002</v>
      </c>
      <c r="K12" s="29">
        <f t="shared" si="5"/>
        <v>99.851156822667051</v>
      </c>
      <c r="L12" s="30">
        <f t="shared" si="6"/>
        <v>-42235.739999998361</v>
      </c>
      <c r="M12" s="29">
        <f t="shared" si="7"/>
        <v>100.72544058415127</v>
      </c>
      <c r="N12" s="30">
        <f t="shared" si="8"/>
        <v>204064.26000000164</v>
      </c>
    </row>
    <row r="13" spans="1:14" ht="336" hidden="1" customHeight="1" outlineLevel="7" x14ac:dyDescent="0.2">
      <c r="A13" s="2" t="s">
        <v>11</v>
      </c>
      <c r="B13" s="16" t="s">
        <v>12</v>
      </c>
      <c r="C13" s="15"/>
      <c r="D13" s="15">
        <v>28376000</v>
      </c>
      <c r="E13" s="15">
        <v>28129700</v>
      </c>
      <c r="F13" s="15">
        <v>6678692.0999999996</v>
      </c>
      <c r="G13" s="29">
        <f t="shared" si="2"/>
        <v>1.039807415694797</v>
      </c>
      <c r="H13" s="28">
        <f t="shared" si="10"/>
        <v>7.2853419048014239</v>
      </c>
      <c r="I13" s="29" t="e">
        <f t="shared" si="3"/>
        <v>#DIV/0!</v>
      </c>
      <c r="J13" s="30">
        <f t="shared" si="4"/>
        <v>6678692.0999999996</v>
      </c>
      <c r="K13" s="29">
        <f t="shared" si="5"/>
        <v>23.536411404003381</v>
      </c>
      <c r="L13" s="30">
        <f t="shared" si="6"/>
        <v>-21697307.899999999</v>
      </c>
      <c r="M13" s="29">
        <f t="shared" si="7"/>
        <v>23.742493165586552</v>
      </c>
      <c r="N13" s="30">
        <f t="shared" si="8"/>
        <v>-21451007.899999999</v>
      </c>
    </row>
    <row r="14" spans="1:14" ht="336" hidden="1" customHeight="1" outlineLevel="7" x14ac:dyDescent="0.2">
      <c r="A14" s="2" t="s">
        <v>11</v>
      </c>
      <c r="B14" s="16" t="s">
        <v>12</v>
      </c>
      <c r="C14" s="15"/>
      <c r="D14" s="15">
        <v>0</v>
      </c>
      <c r="E14" s="15">
        <v>0</v>
      </c>
      <c r="F14" s="15">
        <v>391694</v>
      </c>
      <c r="G14" s="29">
        <f t="shared" si="2"/>
        <v>6.0982946928060631E-2</v>
      </c>
      <c r="H14" s="28">
        <f t="shared" si="10"/>
        <v>0.42727298538875425</v>
      </c>
      <c r="I14" s="29" t="e">
        <f t="shared" si="3"/>
        <v>#DIV/0!</v>
      </c>
      <c r="J14" s="30">
        <f t="shared" si="4"/>
        <v>391694</v>
      </c>
      <c r="K14" s="29" t="e">
        <f t="shared" si="5"/>
        <v>#DIV/0!</v>
      </c>
      <c r="L14" s="30">
        <f t="shared" si="6"/>
        <v>391694</v>
      </c>
      <c r="M14" s="29" t="e">
        <f t="shared" si="7"/>
        <v>#DIV/0!</v>
      </c>
      <c r="N14" s="30">
        <f t="shared" si="8"/>
        <v>391694</v>
      </c>
    </row>
    <row r="15" spans="1:14" ht="336" hidden="1" customHeight="1" outlineLevel="7" x14ac:dyDescent="0.2">
      <c r="A15" s="2" t="s">
        <v>11</v>
      </c>
      <c r="B15" s="16" t="s">
        <v>12</v>
      </c>
      <c r="C15" s="15"/>
      <c r="D15" s="15">
        <v>0</v>
      </c>
      <c r="E15" s="15">
        <v>0</v>
      </c>
      <c r="F15" s="15">
        <v>385576.29</v>
      </c>
      <c r="G15" s="29">
        <f t="shared" si="2"/>
        <v>6.003047897028934E-2</v>
      </c>
      <c r="H15" s="28">
        <f t="shared" si="10"/>
        <v>0.42059958162090838</v>
      </c>
      <c r="I15" s="29" t="e">
        <f t="shared" si="3"/>
        <v>#DIV/0!</v>
      </c>
      <c r="J15" s="30">
        <f t="shared" si="4"/>
        <v>385576.29</v>
      </c>
      <c r="K15" s="29" t="e">
        <f t="shared" si="5"/>
        <v>#DIV/0!</v>
      </c>
      <c r="L15" s="30">
        <f t="shared" si="6"/>
        <v>385576.29</v>
      </c>
      <c r="M15" s="29" t="e">
        <f t="shared" si="7"/>
        <v>#DIV/0!</v>
      </c>
      <c r="N15" s="30">
        <f t="shared" si="8"/>
        <v>385576.29</v>
      </c>
    </row>
    <row r="16" spans="1:14" ht="336" hidden="1" customHeight="1" outlineLevel="7" x14ac:dyDescent="0.2">
      <c r="A16" s="2" t="s">
        <v>11</v>
      </c>
      <c r="B16" s="16" t="s">
        <v>12</v>
      </c>
      <c r="C16" s="15"/>
      <c r="D16" s="15">
        <v>0</v>
      </c>
      <c r="E16" s="15">
        <v>0</v>
      </c>
      <c r="F16" s="15">
        <v>24000</v>
      </c>
      <c r="G16" s="29">
        <f t="shared" si="2"/>
        <v>3.7365666215807623E-3</v>
      </c>
      <c r="H16" s="28">
        <f t="shared" si="10"/>
        <v>2.6180006968016114E-2</v>
      </c>
      <c r="I16" s="29" t="e">
        <f t="shared" si="3"/>
        <v>#DIV/0!</v>
      </c>
      <c r="J16" s="30">
        <f t="shared" si="4"/>
        <v>24000</v>
      </c>
      <c r="K16" s="29" t="e">
        <f t="shared" si="5"/>
        <v>#DIV/0!</v>
      </c>
      <c r="L16" s="30">
        <f t="shared" si="6"/>
        <v>24000</v>
      </c>
      <c r="M16" s="29" t="e">
        <f t="shared" si="7"/>
        <v>#DIV/0!</v>
      </c>
      <c r="N16" s="30">
        <f t="shared" si="8"/>
        <v>24000</v>
      </c>
    </row>
    <row r="17" spans="1:14" ht="336" hidden="1" customHeight="1" outlineLevel="7" x14ac:dyDescent="0.2">
      <c r="A17" s="2" t="s">
        <v>11</v>
      </c>
      <c r="B17" s="16" t="s">
        <v>12</v>
      </c>
      <c r="C17" s="15"/>
      <c r="D17" s="15">
        <v>0</v>
      </c>
      <c r="E17" s="15">
        <v>0</v>
      </c>
      <c r="F17" s="15">
        <v>51340</v>
      </c>
      <c r="G17" s="29">
        <f t="shared" si="2"/>
        <v>7.9931387646648474E-3</v>
      </c>
      <c r="H17" s="28">
        <f t="shared" si="10"/>
        <v>5.6003398239081133E-2</v>
      </c>
      <c r="I17" s="29" t="e">
        <f t="shared" si="3"/>
        <v>#DIV/0!</v>
      </c>
      <c r="J17" s="30">
        <f t="shared" si="4"/>
        <v>51340</v>
      </c>
      <c r="K17" s="29" t="e">
        <f t="shared" si="5"/>
        <v>#DIV/0!</v>
      </c>
      <c r="L17" s="30">
        <f t="shared" si="6"/>
        <v>51340</v>
      </c>
      <c r="M17" s="29" t="e">
        <f t="shared" si="7"/>
        <v>#DIV/0!</v>
      </c>
      <c r="N17" s="30">
        <f t="shared" si="8"/>
        <v>51340</v>
      </c>
    </row>
    <row r="18" spans="1:14" ht="336" hidden="1" customHeight="1" outlineLevel="7" x14ac:dyDescent="0.2">
      <c r="A18" s="2" t="s">
        <v>11</v>
      </c>
      <c r="B18" s="16" t="s">
        <v>12</v>
      </c>
      <c r="C18" s="15"/>
      <c r="D18" s="15">
        <v>0</v>
      </c>
      <c r="E18" s="15">
        <v>0</v>
      </c>
      <c r="F18" s="15">
        <v>1212791.9099999999</v>
      </c>
      <c r="G18" s="29">
        <f t="shared" si="2"/>
        <v>0.18881990707621582</v>
      </c>
      <c r="H18" s="28">
        <f t="shared" si="10"/>
        <v>1.322954193939732</v>
      </c>
      <c r="I18" s="29" t="e">
        <f t="shared" si="3"/>
        <v>#DIV/0!</v>
      </c>
      <c r="J18" s="30">
        <f t="shared" si="4"/>
        <v>1212791.9099999999</v>
      </c>
      <c r="K18" s="29" t="e">
        <f t="shared" si="5"/>
        <v>#DIV/0!</v>
      </c>
      <c r="L18" s="30">
        <f t="shared" si="6"/>
        <v>1212791.9099999999</v>
      </c>
      <c r="M18" s="29" t="e">
        <f t="shared" si="7"/>
        <v>#DIV/0!</v>
      </c>
      <c r="N18" s="30">
        <f t="shared" si="8"/>
        <v>1212791.9099999999</v>
      </c>
    </row>
    <row r="19" spans="1:14" ht="336" hidden="1" customHeight="1" outlineLevel="7" x14ac:dyDescent="0.2">
      <c r="A19" s="2" t="s">
        <v>11</v>
      </c>
      <c r="B19" s="16" t="s">
        <v>12</v>
      </c>
      <c r="C19" s="15"/>
      <c r="D19" s="15">
        <v>0</v>
      </c>
      <c r="E19" s="15">
        <v>0</v>
      </c>
      <c r="F19" s="15">
        <v>139123.82999999999</v>
      </c>
      <c r="G19" s="29">
        <f t="shared" si="2"/>
        <v>2.1660227476853179E-2</v>
      </c>
      <c r="H19" s="28">
        <f t="shared" si="10"/>
        <v>0.15176095161737868</v>
      </c>
      <c r="I19" s="29" t="e">
        <f t="shared" si="3"/>
        <v>#DIV/0!</v>
      </c>
      <c r="J19" s="30">
        <f t="shared" si="4"/>
        <v>139123.82999999999</v>
      </c>
      <c r="K19" s="29" t="e">
        <f t="shared" si="5"/>
        <v>#DIV/0!</v>
      </c>
      <c r="L19" s="30">
        <f t="shared" si="6"/>
        <v>139123.82999999999</v>
      </c>
      <c r="M19" s="29" t="e">
        <f t="shared" si="7"/>
        <v>#DIV/0!</v>
      </c>
      <c r="N19" s="30">
        <f t="shared" si="8"/>
        <v>139123.82999999999</v>
      </c>
    </row>
    <row r="20" spans="1:14" ht="336" hidden="1" customHeight="1" outlineLevel="7" x14ac:dyDescent="0.2">
      <c r="A20" s="2" t="s">
        <v>11</v>
      </c>
      <c r="B20" s="16" t="s">
        <v>12</v>
      </c>
      <c r="C20" s="15"/>
      <c r="D20" s="15">
        <v>0</v>
      </c>
      <c r="E20" s="15">
        <v>0</v>
      </c>
      <c r="F20" s="15">
        <v>1866077.82</v>
      </c>
      <c r="G20" s="29">
        <f t="shared" si="2"/>
        <v>0.29053017064517478</v>
      </c>
      <c r="H20" s="28">
        <f t="shared" si="10"/>
        <v>2.0355804304358469</v>
      </c>
      <c r="I20" s="29" t="e">
        <f t="shared" si="3"/>
        <v>#DIV/0!</v>
      </c>
      <c r="J20" s="30">
        <f t="shared" si="4"/>
        <v>1866077.82</v>
      </c>
      <c r="K20" s="29" t="e">
        <f t="shared" si="5"/>
        <v>#DIV/0!</v>
      </c>
      <c r="L20" s="30">
        <f t="shared" si="6"/>
        <v>1866077.82</v>
      </c>
      <c r="M20" s="29" t="e">
        <f t="shared" si="7"/>
        <v>#DIV/0!</v>
      </c>
      <c r="N20" s="30">
        <f t="shared" si="8"/>
        <v>1866077.82</v>
      </c>
    </row>
    <row r="21" spans="1:14" ht="336" hidden="1" customHeight="1" outlineLevel="7" x14ac:dyDescent="0.2">
      <c r="A21" s="2" t="s">
        <v>11</v>
      </c>
      <c r="B21" s="16" t="s">
        <v>12</v>
      </c>
      <c r="C21" s="15"/>
      <c r="D21" s="15">
        <v>0</v>
      </c>
      <c r="E21" s="15">
        <v>0</v>
      </c>
      <c r="F21" s="15">
        <v>222843.29</v>
      </c>
      <c r="G21" s="29">
        <f t="shared" si="2"/>
        <v>3.4694533302385089E-2</v>
      </c>
      <c r="H21" s="28">
        <f t="shared" si="10"/>
        <v>0.24308495354065149</v>
      </c>
      <c r="I21" s="29" t="e">
        <f t="shared" si="3"/>
        <v>#DIV/0!</v>
      </c>
      <c r="J21" s="30">
        <f t="shared" si="4"/>
        <v>222843.29</v>
      </c>
      <c r="K21" s="29" t="e">
        <f t="shared" si="5"/>
        <v>#DIV/0!</v>
      </c>
      <c r="L21" s="30">
        <f t="shared" si="6"/>
        <v>222843.29</v>
      </c>
      <c r="M21" s="29" t="e">
        <f t="shared" si="7"/>
        <v>#DIV/0!</v>
      </c>
      <c r="N21" s="30">
        <f t="shared" si="8"/>
        <v>222843.29</v>
      </c>
    </row>
    <row r="22" spans="1:14" ht="336" hidden="1" customHeight="1" outlineLevel="7" x14ac:dyDescent="0.2">
      <c r="A22" s="2" t="s">
        <v>11</v>
      </c>
      <c r="B22" s="16" t="s">
        <v>12</v>
      </c>
      <c r="C22" s="15"/>
      <c r="D22" s="15">
        <v>0</v>
      </c>
      <c r="E22" s="15">
        <v>0</v>
      </c>
      <c r="F22" s="15">
        <v>1042607.44</v>
      </c>
      <c r="G22" s="29">
        <f t="shared" si="2"/>
        <v>0.16232383998815697</v>
      </c>
      <c r="H22" s="28">
        <f t="shared" si="10"/>
        <v>1.1373112518377266</v>
      </c>
      <c r="I22" s="29" t="e">
        <f t="shared" si="3"/>
        <v>#DIV/0!</v>
      </c>
      <c r="J22" s="30">
        <f t="shared" si="4"/>
        <v>1042607.44</v>
      </c>
      <c r="K22" s="29" t="e">
        <f t="shared" si="5"/>
        <v>#DIV/0!</v>
      </c>
      <c r="L22" s="30">
        <f t="shared" si="6"/>
        <v>1042607.44</v>
      </c>
      <c r="M22" s="29" t="e">
        <f t="shared" si="7"/>
        <v>#DIV/0!</v>
      </c>
      <c r="N22" s="30">
        <f t="shared" si="8"/>
        <v>1042607.44</v>
      </c>
    </row>
    <row r="23" spans="1:14" ht="336" hidden="1" customHeight="1" outlineLevel="7" x14ac:dyDescent="0.2">
      <c r="A23" s="2" t="s">
        <v>11</v>
      </c>
      <c r="B23" s="16" t="s">
        <v>12</v>
      </c>
      <c r="C23" s="15"/>
      <c r="D23" s="15">
        <v>0</v>
      </c>
      <c r="E23" s="15">
        <v>0</v>
      </c>
      <c r="F23" s="15">
        <v>23850</v>
      </c>
      <c r="G23" s="29">
        <f t="shared" si="2"/>
        <v>3.7132130801958824E-3</v>
      </c>
      <c r="H23" s="28">
        <f t="shared" si="10"/>
        <v>2.6016381924466012E-2</v>
      </c>
      <c r="I23" s="29" t="e">
        <f t="shared" si="3"/>
        <v>#DIV/0!</v>
      </c>
      <c r="J23" s="30">
        <f t="shared" si="4"/>
        <v>23850</v>
      </c>
      <c r="K23" s="29" t="e">
        <f t="shared" si="5"/>
        <v>#DIV/0!</v>
      </c>
      <c r="L23" s="30">
        <f t="shared" si="6"/>
        <v>23850</v>
      </c>
      <c r="M23" s="29" t="e">
        <f t="shared" si="7"/>
        <v>#DIV/0!</v>
      </c>
      <c r="N23" s="30">
        <f t="shared" si="8"/>
        <v>23850</v>
      </c>
    </row>
    <row r="24" spans="1:14" ht="336" hidden="1" customHeight="1" outlineLevel="7" x14ac:dyDescent="0.2">
      <c r="A24" s="2" t="s">
        <v>11</v>
      </c>
      <c r="B24" s="16" t="s">
        <v>12</v>
      </c>
      <c r="C24" s="15"/>
      <c r="D24" s="15">
        <v>0</v>
      </c>
      <c r="E24" s="15">
        <v>0</v>
      </c>
      <c r="F24" s="15">
        <v>12809.21</v>
      </c>
      <c r="G24" s="29">
        <f t="shared" si="2"/>
        <v>1.9942694389507715E-3</v>
      </c>
      <c r="H24" s="28">
        <f t="shared" si="10"/>
        <v>1.3972716960615901E-2</v>
      </c>
      <c r="I24" s="29" t="e">
        <f t="shared" si="3"/>
        <v>#DIV/0!</v>
      </c>
      <c r="J24" s="30">
        <f t="shared" si="4"/>
        <v>12809.21</v>
      </c>
      <c r="K24" s="29" t="e">
        <f t="shared" si="5"/>
        <v>#DIV/0!</v>
      </c>
      <c r="L24" s="30">
        <f t="shared" si="6"/>
        <v>12809.21</v>
      </c>
      <c r="M24" s="29" t="e">
        <f t="shared" si="7"/>
        <v>#DIV/0!</v>
      </c>
      <c r="N24" s="30">
        <f t="shared" si="8"/>
        <v>12809.21</v>
      </c>
    </row>
    <row r="25" spans="1:14" ht="336" hidden="1" customHeight="1" outlineLevel="7" x14ac:dyDescent="0.2">
      <c r="A25" s="2" t="s">
        <v>11</v>
      </c>
      <c r="B25" s="16" t="s">
        <v>12</v>
      </c>
      <c r="C25" s="15"/>
      <c r="D25" s="15">
        <v>0</v>
      </c>
      <c r="E25" s="15">
        <v>0</v>
      </c>
      <c r="F25" s="15">
        <v>6361586.6299999999</v>
      </c>
      <c r="G25" s="29">
        <f t="shared" si="2"/>
        <v>0.99043717758135197</v>
      </c>
      <c r="H25" s="28">
        <f t="shared" si="10"/>
        <v>6.939432595876589</v>
      </c>
      <c r="I25" s="29" t="e">
        <f t="shared" si="3"/>
        <v>#DIV/0!</v>
      </c>
      <c r="J25" s="30">
        <f t="shared" si="4"/>
        <v>6361586.6299999999</v>
      </c>
      <c r="K25" s="29" t="e">
        <f t="shared" si="5"/>
        <v>#DIV/0!</v>
      </c>
      <c r="L25" s="30">
        <f t="shared" si="6"/>
        <v>6361586.6299999999</v>
      </c>
      <c r="M25" s="29" t="e">
        <f t="shared" si="7"/>
        <v>#DIV/0!</v>
      </c>
      <c r="N25" s="30">
        <f t="shared" si="8"/>
        <v>6361586.6299999999</v>
      </c>
    </row>
    <row r="26" spans="1:14" ht="336" hidden="1" customHeight="1" outlineLevel="7" x14ac:dyDescent="0.2">
      <c r="A26" s="2" t="s">
        <v>11</v>
      </c>
      <c r="B26" s="16" t="s">
        <v>12</v>
      </c>
      <c r="C26" s="15"/>
      <c r="D26" s="15">
        <v>0</v>
      </c>
      <c r="E26" s="15">
        <v>0</v>
      </c>
      <c r="F26" s="15">
        <v>64800</v>
      </c>
      <c r="G26" s="29">
        <f t="shared" si="2"/>
        <v>1.0088729878268058E-2</v>
      </c>
      <c r="H26" s="28">
        <f t="shared" si="10"/>
        <v>7.0686018813643503E-2</v>
      </c>
      <c r="I26" s="29" t="e">
        <f t="shared" si="3"/>
        <v>#DIV/0!</v>
      </c>
      <c r="J26" s="30">
        <f t="shared" si="4"/>
        <v>64800</v>
      </c>
      <c r="K26" s="29" t="e">
        <f t="shared" si="5"/>
        <v>#DIV/0!</v>
      </c>
      <c r="L26" s="30">
        <f t="shared" si="6"/>
        <v>64800</v>
      </c>
      <c r="M26" s="29" t="e">
        <f t="shared" si="7"/>
        <v>#DIV/0!</v>
      </c>
      <c r="N26" s="30">
        <f t="shared" si="8"/>
        <v>64800</v>
      </c>
    </row>
    <row r="27" spans="1:14" ht="336" hidden="1" customHeight="1" outlineLevel="7" x14ac:dyDescent="0.2">
      <c r="A27" s="2" t="s">
        <v>11</v>
      </c>
      <c r="B27" s="16" t="s">
        <v>12</v>
      </c>
      <c r="C27" s="15"/>
      <c r="D27" s="15">
        <v>0</v>
      </c>
      <c r="E27" s="15">
        <v>0</v>
      </c>
      <c r="F27" s="15">
        <v>9855971.7400000002</v>
      </c>
      <c r="G27" s="29">
        <f t="shared" si="2"/>
        <v>1.534478959455303</v>
      </c>
      <c r="H27" s="28">
        <f t="shared" si="10"/>
        <v>10.751225367907079</v>
      </c>
      <c r="I27" s="29" t="e">
        <f t="shared" si="3"/>
        <v>#DIV/0!</v>
      </c>
      <c r="J27" s="30">
        <f t="shared" si="4"/>
        <v>9855971.7400000002</v>
      </c>
      <c r="K27" s="29" t="e">
        <f t="shared" si="5"/>
        <v>#DIV/0!</v>
      </c>
      <c r="L27" s="30">
        <f t="shared" si="6"/>
        <v>9855971.7400000002</v>
      </c>
      <c r="M27" s="29" t="e">
        <f t="shared" si="7"/>
        <v>#DIV/0!</v>
      </c>
      <c r="N27" s="30">
        <f t="shared" si="8"/>
        <v>9855971.7400000002</v>
      </c>
    </row>
    <row r="28" spans="1:14" ht="348" hidden="1" customHeight="1" outlineLevel="4" x14ac:dyDescent="0.2">
      <c r="A28" s="2" t="s">
        <v>13</v>
      </c>
      <c r="B28" s="16" t="s">
        <v>14</v>
      </c>
      <c r="C28" s="15"/>
      <c r="D28" s="15">
        <v>0</v>
      </c>
      <c r="E28" s="15">
        <v>0</v>
      </c>
      <c r="F28" s="15">
        <v>4895.76</v>
      </c>
      <c r="G28" s="29">
        <f t="shared" si="2"/>
        <v>7.6222222513625979E-4</v>
      </c>
      <c r="H28" s="28">
        <f t="shared" si="10"/>
        <v>5.3404596214056072E-3</v>
      </c>
      <c r="I28" s="29" t="e">
        <f t="shared" si="3"/>
        <v>#DIV/0!</v>
      </c>
      <c r="J28" s="30">
        <f t="shared" si="4"/>
        <v>4895.76</v>
      </c>
      <c r="K28" s="29" t="e">
        <f t="shared" si="5"/>
        <v>#DIV/0!</v>
      </c>
      <c r="L28" s="30">
        <f t="shared" si="6"/>
        <v>4895.76</v>
      </c>
      <c r="M28" s="29" t="e">
        <f t="shared" si="7"/>
        <v>#DIV/0!</v>
      </c>
      <c r="N28" s="30">
        <f t="shared" si="8"/>
        <v>4895.76</v>
      </c>
    </row>
    <row r="29" spans="1:14" ht="348" hidden="1" customHeight="1" outlineLevel="7" x14ac:dyDescent="0.2">
      <c r="A29" s="2" t="s">
        <v>13</v>
      </c>
      <c r="B29" s="16" t="s">
        <v>14</v>
      </c>
      <c r="C29" s="15"/>
      <c r="D29" s="15">
        <v>0</v>
      </c>
      <c r="E29" s="15">
        <v>0</v>
      </c>
      <c r="F29" s="15">
        <v>4895.76</v>
      </c>
      <c r="G29" s="29">
        <f t="shared" si="2"/>
        <v>7.6222222513625979E-4</v>
      </c>
      <c r="H29" s="28">
        <f t="shared" si="10"/>
        <v>5.3404596214056072E-3</v>
      </c>
      <c r="I29" s="29" t="e">
        <f t="shared" si="3"/>
        <v>#DIV/0!</v>
      </c>
      <c r="J29" s="30">
        <f t="shared" si="4"/>
        <v>4895.76</v>
      </c>
      <c r="K29" s="29" t="e">
        <f t="shared" si="5"/>
        <v>#DIV/0!</v>
      </c>
      <c r="L29" s="30">
        <f t="shared" si="6"/>
        <v>4895.76</v>
      </c>
      <c r="M29" s="29" t="e">
        <f t="shared" si="7"/>
        <v>#DIV/0!</v>
      </c>
      <c r="N29" s="30">
        <f t="shared" si="8"/>
        <v>4895.76</v>
      </c>
    </row>
    <row r="30" spans="1:14" ht="216" hidden="1" customHeight="1" outlineLevel="3" x14ac:dyDescent="0.2">
      <c r="A30" s="2" t="s">
        <v>15</v>
      </c>
      <c r="B30" s="16" t="s">
        <v>16</v>
      </c>
      <c r="C30" s="15"/>
      <c r="D30" s="15">
        <v>59000</v>
      </c>
      <c r="E30" s="15">
        <v>154000</v>
      </c>
      <c r="F30" s="15">
        <v>154162.5</v>
      </c>
      <c r="G30" s="29">
        <f t="shared" si="2"/>
        <v>2.4001602158310181E-2</v>
      </c>
      <c r="H30" s="28">
        <f t="shared" si="10"/>
        <v>0.16816563850861599</v>
      </c>
      <c r="I30" s="29" t="e">
        <f t="shared" si="3"/>
        <v>#DIV/0!</v>
      </c>
      <c r="J30" s="30">
        <f t="shared" si="4"/>
        <v>154162.5</v>
      </c>
      <c r="K30" s="29">
        <f t="shared" si="5"/>
        <v>261.2923728813559</v>
      </c>
      <c r="L30" s="30">
        <f t="shared" si="6"/>
        <v>95162.5</v>
      </c>
      <c r="M30" s="29">
        <f t="shared" si="7"/>
        <v>100.10551948051949</v>
      </c>
      <c r="N30" s="30">
        <f t="shared" si="8"/>
        <v>162.5</v>
      </c>
    </row>
    <row r="31" spans="1:14" ht="252" hidden="1" customHeight="1" outlineLevel="4" x14ac:dyDescent="0.2">
      <c r="A31" s="2" t="s">
        <v>17</v>
      </c>
      <c r="B31" s="16" t="s">
        <v>18</v>
      </c>
      <c r="C31" s="15"/>
      <c r="D31" s="15">
        <v>59000</v>
      </c>
      <c r="E31" s="15">
        <v>154000</v>
      </c>
      <c r="F31" s="15">
        <v>154162.5</v>
      </c>
      <c r="G31" s="29">
        <f t="shared" si="2"/>
        <v>2.4001602158310181E-2</v>
      </c>
      <c r="H31" s="28">
        <f t="shared" si="10"/>
        <v>0.16816563850861599</v>
      </c>
      <c r="I31" s="29" t="e">
        <f t="shared" si="3"/>
        <v>#DIV/0!</v>
      </c>
      <c r="J31" s="30">
        <f t="shared" si="4"/>
        <v>154162.5</v>
      </c>
      <c r="K31" s="29">
        <f t="shared" si="5"/>
        <v>261.2923728813559</v>
      </c>
      <c r="L31" s="30">
        <f t="shared" si="6"/>
        <v>95162.5</v>
      </c>
      <c r="M31" s="29">
        <f t="shared" si="7"/>
        <v>100.10551948051949</v>
      </c>
      <c r="N31" s="30">
        <f t="shared" si="8"/>
        <v>162.5</v>
      </c>
    </row>
    <row r="32" spans="1:14" ht="252" hidden="1" customHeight="1" outlineLevel="7" x14ac:dyDescent="0.2">
      <c r="A32" s="2" t="s">
        <v>17</v>
      </c>
      <c r="B32" s="16" t="s">
        <v>18</v>
      </c>
      <c r="C32" s="15"/>
      <c r="D32" s="15">
        <v>59000</v>
      </c>
      <c r="E32" s="15">
        <v>154000</v>
      </c>
      <c r="F32" s="15">
        <v>154162.5</v>
      </c>
      <c r="G32" s="29">
        <f t="shared" si="2"/>
        <v>2.4001602158310181E-2</v>
      </c>
      <c r="H32" s="28">
        <f t="shared" si="10"/>
        <v>0.16816563850861599</v>
      </c>
      <c r="I32" s="29" t="e">
        <f t="shared" si="3"/>
        <v>#DIV/0!</v>
      </c>
      <c r="J32" s="30">
        <f t="shared" si="4"/>
        <v>154162.5</v>
      </c>
      <c r="K32" s="29">
        <f t="shared" si="5"/>
        <v>261.2923728813559</v>
      </c>
      <c r="L32" s="30">
        <f t="shared" si="6"/>
        <v>95162.5</v>
      </c>
      <c r="M32" s="29">
        <f t="shared" si="7"/>
        <v>100.10551948051949</v>
      </c>
      <c r="N32" s="30">
        <f t="shared" si="8"/>
        <v>162.5</v>
      </c>
    </row>
    <row r="33" spans="1:14" ht="204" hidden="1" customHeight="1" outlineLevel="3" x14ac:dyDescent="0.2">
      <c r="A33" s="2" t="s">
        <v>19</v>
      </c>
      <c r="B33" s="16" t="s">
        <v>20</v>
      </c>
      <c r="C33" s="15"/>
      <c r="D33" s="15">
        <v>0</v>
      </c>
      <c r="E33" s="15">
        <v>43500</v>
      </c>
      <c r="F33" s="15">
        <v>43449.84</v>
      </c>
      <c r="G33" s="29">
        <f t="shared" si="2"/>
        <v>6.764717577376028E-3</v>
      </c>
      <c r="H33" s="28">
        <f t="shared" si="10"/>
        <v>4.7396546414966045E-2</v>
      </c>
      <c r="I33" s="29" t="e">
        <f t="shared" si="3"/>
        <v>#DIV/0!</v>
      </c>
      <c r="J33" s="30">
        <f t="shared" si="4"/>
        <v>43449.84</v>
      </c>
      <c r="K33" s="29" t="e">
        <f t="shared" si="5"/>
        <v>#DIV/0!</v>
      </c>
      <c r="L33" s="30">
        <f t="shared" si="6"/>
        <v>43449.84</v>
      </c>
      <c r="M33" s="29">
        <f t="shared" si="7"/>
        <v>99.884689655172409</v>
      </c>
      <c r="N33" s="30">
        <f t="shared" si="8"/>
        <v>-50.160000000003492</v>
      </c>
    </row>
    <row r="34" spans="1:14" ht="240" hidden="1" customHeight="1" outlineLevel="4" x14ac:dyDescent="0.2">
      <c r="A34" s="2" t="s">
        <v>21</v>
      </c>
      <c r="B34" s="16" t="s">
        <v>22</v>
      </c>
      <c r="C34" s="15"/>
      <c r="D34" s="15">
        <v>0</v>
      </c>
      <c r="E34" s="15">
        <v>43500</v>
      </c>
      <c r="F34" s="15">
        <v>43449.84</v>
      </c>
      <c r="G34" s="29">
        <f t="shared" si="2"/>
        <v>6.764717577376028E-3</v>
      </c>
      <c r="H34" s="28">
        <f t="shared" si="10"/>
        <v>4.7396546414966045E-2</v>
      </c>
      <c r="I34" s="29" t="e">
        <f t="shared" si="3"/>
        <v>#DIV/0!</v>
      </c>
      <c r="J34" s="30">
        <f t="shared" si="4"/>
        <v>43449.84</v>
      </c>
      <c r="K34" s="29" t="e">
        <f t="shared" si="5"/>
        <v>#DIV/0!</v>
      </c>
      <c r="L34" s="30">
        <f t="shared" si="6"/>
        <v>43449.84</v>
      </c>
      <c r="M34" s="29">
        <f t="shared" si="7"/>
        <v>99.884689655172409</v>
      </c>
      <c r="N34" s="30">
        <f t="shared" si="8"/>
        <v>-50.160000000003492</v>
      </c>
    </row>
    <row r="35" spans="1:14" ht="240" hidden="1" customHeight="1" outlineLevel="7" x14ac:dyDescent="0.2">
      <c r="A35" s="2" t="s">
        <v>21</v>
      </c>
      <c r="B35" s="16" t="s">
        <v>22</v>
      </c>
      <c r="C35" s="15"/>
      <c r="D35" s="15">
        <v>0</v>
      </c>
      <c r="E35" s="15">
        <v>43500</v>
      </c>
      <c r="F35" s="15">
        <v>43449.84</v>
      </c>
      <c r="G35" s="29">
        <f t="shared" si="2"/>
        <v>6.764717577376028E-3</v>
      </c>
      <c r="H35" s="28">
        <f t="shared" si="10"/>
        <v>4.7396546414966045E-2</v>
      </c>
      <c r="I35" s="29" t="e">
        <f t="shared" si="3"/>
        <v>#DIV/0!</v>
      </c>
      <c r="J35" s="30">
        <f t="shared" si="4"/>
        <v>43449.84</v>
      </c>
      <c r="K35" s="29" t="e">
        <f t="shared" si="5"/>
        <v>#DIV/0!</v>
      </c>
      <c r="L35" s="30">
        <f t="shared" si="6"/>
        <v>43449.84</v>
      </c>
      <c r="M35" s="29">
        <f t="shared" si="7"/>
        <v>99.884689655172409</v>
      </c>
      <c r="N35" s="30">
        <f t="shared" si="8"/>
        <v>-50.160000000003492</v>
      </c>
    </row>
    <row r="36" spans="1:14" ht="180" hidden="1" customHeight="1" outlineLevel="3" x14ac:dyDescent="0.2">
      <c r="A36" s="2" t="s">
        <v>23</v>
      </c>
      <c r="B36" s="16" t="s">
        <v>24</v>
      </c>
      <c r="C36" s="15"/>
      <c r="D36" s="15">
        <v>586000</v>
      </c>
      <c r="E36" s="15">
        <v>586000</v>
      </c>
      <c r="F36" s="15">
        <v>606372.32999999996</v>
      </c>
      <c r="G36" s="29">
        <f t="shared" si="2"/>
        <v>9.4406275355339797E-2</v>
      </c>
      <c r="H36" s="28">
        <f t="shared" si="10"/>
        <v>0.66145132602550682</v>
      </c>
      <c r="I36" s="29" t="e">
        <f t="shared" si="3"/>
        <v>#DIV/0!</v>
      </c>
      <c r="J36" s="30">
        <f t="shared" si="4"/>
        <v>606372.32999999996</v>
      </c>
      <c r="K36" s="29">
        <f t="shared" si="5"/>
        <v>103.47650682593856</v>
      </c>
      <c r="L36" s="30">
        <f t="shared" si="6"/>
        <v>20372.329999999958</v>
      </c>
      <c r="M36" s="29">
        <f t="shared" si="7"/>
        <v>103.47650682593856</v>
      </c>
      <c r="N36" s="30">
        <f t="shared" si="8"/>
        <v>20372.329999999958</v>
      </c>
    </row>
    <row r="37" spans="1:14" ht="216" hidden="1" customHeight="1" outlineLevel="4" x14ac:dyDescent="0.2">
      <c r="A37" s="2" t="s">
        <v>25</v>
      </c>
      <c r="B37" s="16" t="s">
        <v>26</v>
      </c>
      <c r="C37" s="15"/>
      <c r="D37" s="15">
        <v>586000</v>
      </c>
      <c r="E37" s="15">
        <v>586000</v>
      </c>
      <c r="F37" s="15">
        <v>602292.03</v>
      </c>
      <c r="G37" s="29">
        <f t="shared" si="2"/>
        <v>9.3771012322588304E-2</v>
      </c>
      <c r="H37" s="28">
        <f t="shared" si="10"/>
        <v>0.65700039759085704</v>
      </c>
      <c r="I37" s="29" t="e">
        <f t="shared" si="3"/>
        <v>#DIV/0!</v>
      </c>
      <c r="J37" s="30">
        <f t="shared" si="4"/>
        <v>602292.03</v>
      </c>
      <c r="K37" s="29">
        <f t="shared" si="5"/>
        <v>102.78020989761092</v>
      </c>
      <c r="L37" s="30">
        <f t="shared" si="6"/>
        <v>16292.030000000028</v>
      </c>
      <c r="M37" s="29">
        <f t="shared" si="7"/>
        <v>102.78020989761092</v>
      </c>
      <c r="N37" s="30">
        <f t="shared" si="8"/>
        <v>16292.030000000028</v>
      </c>
    </row>
    <row r="38" spans="1:14" ht="216" hidden="1" customHeight="1" outlineLevel="7" x14ac:dyDescent="0.2">
      <c r="A38" s="2" t="s">
        <v>25</v>
      </c>
      <c r="B38" s="16" t="s">
        <v>26</v>
      </c>
      <c r="C38" s="15"/>
      <c r="D38" s="15">
        <v>586000</v>
      </c>
      <c r="E38" s="15">
        <v>586000</v>
      </c>
      <c r="F38" s="15">
        <v>602292.03</v>
      </c>
      <c r="G38" s="29">
        <f t="shared" si="2"/>
        <v>9.3771012322588304E-2</v>
      </c>
      <c r="H38" s="28">
        <f t="shared" si="10"/>
        <v>0.65700039759085704</v>
      </c>
      <c r="I38" s="29" t="e">
        <f t="shared" si="3"/>
        <v>#DIV/0!</v>
      </c>
      <c r="J38" s="30">
        <f t="shared" si="4"/>
        <v>602292.03</v>
      </c>
      <c r="K38" s="29">
        <f t="shared" si="5"/>
        <v>102.78020989761092</v>
      </c>
      <c r="L38" s="30">
        <f t="shared" si="6"/>
        <v>16292.030000000028</v>
      </c>
      <c r="M38" s="29">
        <f t="shared" si="7"/>
        <v>102.78020989761092</v>
      </c>
      <c r="N38" s="30">
        <f t="shared" si="8"/>
        <v>16292.030000000028</v>
      </c>
    </row>
    <row r="39" spans="1:14" ht="228" hidden="1" customHeight="1" outlineLevel="4" x14ac:dyDescent="0.2">
      <c r="A39" s="2" t="s">
        <v>27</v>
      </c>
      <c r="B39" s="16" t="s">
        <v>28</v>
      </c>
      <c r="C39" s="15"/>
      <c r="D39" s="15">
        <v>0</v>
      </c>
      <c r="E39" s="15">
        <v>0</v>
      </c>
      <c r="F39" s="15">
        <v>4080.3</v>
      </c>
      <c r="G39" s="29">
        <f t="shared" si="2"/>
        <v>6.3526303275149938E-4</v>
      </c>
      <c r="H39" s="28">
        <f t="shared" si="10"/>
        <v>4.4509284346498394E-3</v>
      </c>
      <c r="I39" s="29" t="e">
        <f t="shared" si="3"/>
        <v>#DIV/0!</v>
      </c>
      <c r="J39" s="30">
        <f t="shared" si="4"/>
        <v>4080.3</v>
      </c>
      <c r="K39" s="29" t="e">
        <f t="shared" si="5"/>
        <v>#DIV/0!</v>
      </c>
      <c r="L39" s="30">
        <f t="shared" si="6"/>
        <v>4080.3</v>
      </c>
      <c r="M39" s="29" t="e">
        <f t="shared" si="7"/>
        <v>#DIV/0!</v>
      </c>
      <c r="N39" s="30">
        <f t="shared" si="8"/>
        <v>4080.3</v>
      </c>
    </row>
    <row r="40" spans="1:14" ht="228" hidden="1" customHeight="1" outlineLevel="7" x14ac:dyDescent="0.2">
      <c r="A40" s="2" t="s">
        <v>27</v>
      </c>
      <c r="B40" s="16" t="s">
        <v>28</v>
      </c>
      <c r="C40" s="15"/>
      <c r="D40" s="15">
        <v>0</v>
      </c>
      <c r="E40" s="15">
        <v>0</v>
      </c>
      <c r="F40" s="15">
        <v>4080.3</v>
      </c>
      <c r="G40" s="29">
        <f t="shared" si="2"/>
        <v>6.3526303275149938E-4</v>
      </c>
      <c r="H40" s="28">
        <f t="shared" si="10"/>
        <v>4.4509284346498394E-3</v>
      </c>
      <c r="I40" s="29" t="e">
        <f t="shared" si="3"/>
        <v>#DIV/0!</v>
      </c>
      <c r="J40" s="30">
        <f t="shared" si="4"/>
        <v>4080.3</v>
      </c>
      <c r="K40" s="29" t="e">
        <f t="shared" si="5"/>
        <v>#DIV/0!</v>
      </c>
      <c r="L40" s="30">
        <f t="shared" si="6"/>
        <v>4080.3</v>
      </c>
      <c r="M40" s="29" t="e">
        <f t="shared" si="7"/>
        <v>#DIV/0!</v>
      </c>
      <c r="N40" s="30">
        <f t="shared" si="8"/>
        <v>4080.3</v>
      </c>
    </row>
    <row r="41" spans="1:14" ht="108" hidden="1" customHeight="1" outlineLevel="3" x14ac:dyDescent="0.2">
      <c r="A41" s="2" t="s">
        <v>29</v>
      </c>
      <c r="B41" s="16" t="s">
        <v>30</v>
      </c>
      <c r="C41" s="15"/>
      <c r="D41" s="15">
        <v>117000</v>
      </c>
      <c r="E41" s="15">
        <v>166000</v>
      </c>
      <c r="F41" s="15">
        <v>195960</v>
      </c>
      <c r="G41" s="29">
        <f t="shared" si="2"/>
        <v>3.0509066465206926E-2</v>
      </c>
      <c r="H41" s="28">
        <f t="shared" si="10"/>
        <v>0.21375975689385154</v>
      </c>
      <c r="I41" s="29" t="e">
        <f t="shared" si="3"/>
        <v>#DIV/0!</v>
      </c>
      <c r="J41" s="30">
        <f t="shared" si="4"/>
        <v>195960</v>
      </c>
      <c r="K41" s="29">
        <f t="shared" si="5"/>
        <v>167.48717948717947</v>
      </c>
      <c r="L41" s="30">
        <f t="shared" si="6"/>
        <v>78960</v>
      </c>
      <c r="M41" s="29">
        <f t="shared" si="7"/>
        <v>118.04819277108433</v>
      </c>
      <c r="N41" s="30">
        <f t="shared" si="8"/>
        <v>29960</v>
      </c>
    </row>
    <row r="42" spans="1:14" ht="144" hidden="1" customHeight="1" outlineLevel="4" x14ac:dyDescent="0.2">
      <c r="A42" s="2" t="s">
        <v>31</v>
      </c>
      <c r="B42" s="16" t="s">
        <v>32</v>
      </c>
      <c r="C42" s="15"/>
      <c r="D42" s="15">
        <v>117000</v>
      </c>
      <c r="E42" s="15">
        <v>166000</v>
      </c>
      <c r="F42" s="15">
        <v>195960</v>
      </c>
      <c r="G42" s="29">
        <f t="shared" si="2"/>
        <v>3.0509066465206926E-2</v>
      </c>
      <c r="H42" s="28">
        <f t="shared" si="10"/>
        <v>0.21375975689385154</v>
      </c>
      <c r="I42" s="29" t="e">
        <f t="shared" si="3"/>
        <v>#DIV/0!</v>
      </c>
      <c r="J42" s="30">
        <f t="shared" si="4"/>
        <v>195960</v>
      </c>
      <c r="K42" s="29">
        <f t="shared" si="5"/>
        <v>167.48717948717947</v>
      </c>
      <c r="L42" s="30">
        <f t="shared" si="6"/>
        <v>78960</v>
      </c>
      <c r="M42" s="29">
        <f t="shared" si="7"/>
        <v>118.04819277108433</v>
      </c>
      <c r="N42" s="30">
        <f t="shared" si="8"/>
        <v>29960</v>
      </c>
    </row>
    <row r="43" spans="1:14" ht="144" hidden="1" customHeight="1" outlineLevel="7" x14ac:dyDescent="0.2">
      <c r="A43" s="2" t="s">
        <v>31</v>
      </c>
      <c r="B43" s="16" t="s">
        <v>32</v>
      </c>
      <c r="C43" s="15"/>
      <c r="D43" s="15">
        <v>117000</v>
      </c>
      <c r="E43" s="15">
        <v>166000</v>
      </c>
      <c r="F43" s="15">
        <v>195960</v>
      </c>
      <c r="G43" s="29">
        <f t="shared" si="2"/>
        <v>3.0509066465206926E-2</v>
      </c>
      <c r="H43" s="28">
        <f t="shared" si="10"/>
        <v>0.21375975689385154</v>
      </c>
      <c r="I43" s="29" t="e">
        <f t="shared" si="3"/>
        <v>#DIV/0!</v>
      </c>
      <c r="J43" s="30">
        <f t="shared" si="4"/>
        <v>195960</v>
      </c>
      <c r="K43" s="29">
        <f t="shared" si="5"/>
        <v>167.48717948717947</v>
      </c>
      <c r="L43" s="30">
        <f t="shared" si="6"/>
        <v>78960</v>
      </c>
      <c r="M43" s="29">
        <f t="shared" si="7"/>
        <v>118.04819277108433</v>
      </c>
      <c r="N43" s="30">
        <f t="shared" si="8"/>
        <v>29960</v>
      </c>
    </row>
    <row r="44" spans="1:14" ht="409.5" hidden="1" customHeight="1" outlineLevel="3" x14ac:dyDescent="0.2">
      <c r="A44" s="2" t="s">
        <v>33</v>
      </c>
      <c r="B44" s="16" t="s">
        <v>34</v>
      </c>
      <c r="C44" s="15"/>
      <c r="D44" s="15">
        <v>0</v>
      </c>
      <c r="E44" s="15">
        <v>0</v>
      </c>
      <c r="F44" s="15">
        <v>2675.07</v>
      </c>
      <c r="G44" s="29">
        <f t="shared" si="2"/>
        <v>4.1648238634966876E-4</v>
      </c>
      <c r="H44" s="28">
        <f t="shared" si="10"/>
        <v>2.918056301663786E-3</v>
      </c>
      <c r="I44" s="29" t="e">
        <f t="shared" si="3"/>
        <v>#DIV/0!</v>
      </c>
      <c r="J44" s="30">
        <f t="shared" si="4"/>
        <v>2675.07</v>
      </c>
      <c r="K44" s="29" t="e">
        <f t="shared" si="5"/>
        <v>#DIV/0!</v>
      </c>
      <c r="L44" s="30">
        <f t="shared" si="6"/>
        <v>2675.07</v>
      </c>
      <c r="M44" s="29" t="e">
        <f t="shared" si="7"/>
        <v>#DIV/0!</v>
      </c>
      <c r="N44" s="30">
        <f t="shared" si="8"/>
        <v>2675.07</v>
      </c>
    </row>
    <row r="45" spans="1:14" ht="409.5" hidden="1" customHeight="1" outlineLevel="4" x14ac:dyDescent="0.2">
      <c r="A45" s="2" t="s">
        <v>35</v>
      </c>
      <c r="B45" s="16" t="s">
        <v>36</v>
      </c>
      <c r="C45" s="15"/>
      <c r="D45" s="15">
        <v>0</v>
      </c>
      <c r="E45" s="15">
        <v>0</v>
      </c>
      <c r="F45" s="15">
        <v>2675.07</v>
      </c>
      <c r="G45" s="29">
        <f t="shared" si="2"/>
        <v>4.1648238634966876E-4</v>
      </c>
      <c r="H45" s="28">
        <f t="shared" si="10"/>
        <v>2.918056301663786E-3</v>
      </c>
      <c r="I45" s="29" t="e">
        <f t="shared" si="3"/>
        <v>#DIV/0!</v>
      </c>
      <c r="J45" s="30">
        <f t="shared" si="4"/>
        <v>2675.07</v>
      </c>
      <c r="K45" s="29" t="e">
        <f t="shared" si="5"/>
        <v>#DIV/0!</v>
      </c>
      <c r="L45" s="30">
        <f t="shared" si="6"/>
        <v>2675.07</v>
      </c>
      <c r="M45" s="29" t="e">
        <f t="shared" si="7"/>
        <v>#DIV/0!</v>
      </c>
      <c r="N45" s="30">
        <f t="shared" si="8"/>
        <v>2675.07</v>
      </c>
    </row>
    <row r="46" spans="1:14" ht="409.5" hidden="1" customHeight="1" outlineLevel="7" x14ac:dyDescent="0.2">
      <c r="A46" s="2" t="s">
        <v>35</v>
      </c>
      <c r="B46" s="16" t="s">
        <v>36</v>
      </c>
      <c r="C46" s="15"/>
      <c r="D46" s="15">
        <v>0</v>
      </c>
      <c r="E46" s="15">
        <v>0</v>
      </c>
      <c r="F46" s="15">
        <v>2675.07</v>
      </c>
      <c r="G46" s="29">
        <f t="shared" si="2"/>
        <v>4.1648238634966876E-4</v>
      </c>
      <c r="H46" s="28">
        <f t="shared" si="10"/>
        <v>2.918056301663786E-3</v>
      </c>
      <c r="I46" s="29" t="e">
        <f t="shared" si="3"/>
        <v>#DIV/0!</v>
      </c>
      <c r="J46" s="30">
        <f t="shared" si="4"/>
        <v>2675.07</v>
      </c>
      <c r="K46" s="29" t="e">
        <f t="shared" si="5"/>
        <v>#DIV/0!</v>
      </c>
      <c r="L46" s="30">
        <f t="shared" si="6"/>
        <v>2675.07</v>
      </c>
      <c r="M46" s="29" t="e">
        <f t="shared" si="7"/>
        <v>#DIV/0!</v>
      </c>
      <c r="N46" s="30">
        <f t="shared" si="8"/>
        <v>2675.07</v>
      </c>
    </row>
    <row r="47" spans="1:14" ht="144" hidden="1" customHeight="1" outlineLevel="3" x14ac:dyDescent="0.2">
      <c r="A47" s="2" t="s">
        <v>37</v>
      </c>
      <c r="B47" s="16" t="s">
        <v>38</v>
      </c>
      <c r="C47" s="15"/>
      <c r="D47" s="15">
        <v>175000</v>
      </c>
      <c r="E47" s="15">
        <v>175000</v>
      </c>
      <c r="F47" s="15">
        <v>93600</v>
      </c>
      <c r="G47" s="29">
        <f t="shared" si="2"/>
        <v>1.4572609824164973E-2</v>
      </c>
      <c r="H47" s="28">
        <f t="shared" si="10"/>
        <v>0.10210202717526283</v>
      </c>
      <c r="I47" s="29" t="e">
        <f t="shared" si="3"/>
        <v>#DIV/0!</v>
      </c>
      <c r="J47" s="30">
        <f t="shared" si="4"/>
        <v>93600</v>
      </c>
      <c r="K47" s="29">
        <f t="shared" si="5"/>
        <v>53.48571428571428</v>
      </c>
      <c r="L47" s="30">
        <f t="shared" si="6"/>
        <v>-81400</v>
      </c>
      <c r="M47" s="29">
        <f t="shared" si="7"/>
        <v>53.48571428571428</v>
      </c>
      <c r="N47" s="30">
        <f t="shared" si="8"/>
        <v>-81400</v>
      </c>
    </row>
    <row r="48" spans="1:14" ht="180" hidden="1" customHeight="1" outlineLevel="4" x14ac:dyDescent="0.2">
      <c r="A48" s="2" t="s">
        <v>39</v>
      </c>
      <c r="B48" s="16" t="s">
        <v>40</v>
      </c>
      <c r="C48" s="15"/>
      <c r="D48" s="15">
        <v>175000</v>
      </c>
      <c r="E48" s="15">
        <v>175000</v>
      </c>
      <c r="F48" s="15">
        <v>93600</v>
      </c>
      <c r="G48" s="29">
        <f t="shared" si="2"/>
        <v>1.4572609824164973E-2</v>
      </c>
      <c r="H48" s="28">
        <f t="shared" si="10"/>
        <v>0.10210202717526283</v>
      </c>
      <c r="I48" s="29" t="e">
        <f t="shared" si="3"/>
        <v>#DIV/0!</v>
      </c>
      <c r="J48" s="30">
        <f t="shared" si="4"/>
        <v>93600</v>
      </c>
      <c r="K48" s="29">
        <f t="shared" si="5"/>
        <v>53.48571428571428</v>
      </c>
      <c r="L48" s="30">
        <f t="shared" si="6"/>
        <v>-81400</v>
      </c>
      <c r="M48" s="29">
        <f t="shared" si="7"/>
        <v>53.48571428571428</v>
      </c>
      <c r="N48" s="30">
        <f t="shared" si="8"/>
        <v>-81400</v>
      </c>
    </row>
    <row r="49" spans="1:14" ht="180" hidden="1" customHeight="1" outlineLevel="7" x14ac:dyDescent="0.2">
      <c r="A49" s="2" t="s">
        <v>39</v>
      </c>
      <c r="B49" s="16" t="s">
        <v>40</v>
      </c>
      <c r="C49" s="15"/>
      <c r="D49" s="15">
        <v>175000</v>
      </c>
      <c r="E49" s="15">
        <v>175000</v>
      </c>
      <c r="F49" s="15">
        <v>93600</v>
      </c>
      <c r="G49" s="29">
        <f t="shared" si="2"/>
        <v>1.4572609824164973E-2</v>
      </c>
      <c r="H49" s="28">
        <f t="shared" si="10"/>
        <v>0.10210202717526283</v>
      </c>
      <c r="I49" s="29" t="e">
        <f t="shared" si="3"/>
        <v>#DIV/0!</v>
      </c>
      <c r="J49" s="30">
        <f t="shared" si="4"/>
        <v>93600</v>
      </c>
      <c r="K49" s="29">
        <f t="shared" si="5"/>
        <v>53.48571428571428</v>
      </c>
      <c r="L49" s="30">
        <f t="shared" si="6"/>
        <v>-81400</v>
      </c>
      <c r="M49" s="29">
        <f t="shared" si="7"/>
        <v>53.48571428571428</v>
      </c>
      <c r="N49" s="30">
        <f t="shared" si="8"/>
        <v>-81400</v>
      </c>
    </row>
    <row r="50" spans="1:14" ht="144" hidden="1" customHeight="1" outlineLevel="3" x14ac:dyDescent="0.2">
      <c r="A50" s="2" t="s">
        <v>41</v>
      </c>
      <c r="B50" s="16" t="s">
        <v>42</v>
      </c>
      <c r="C50" s="15"/>
      <c r="D50" s="15">
        <v>0</v>
      </c>
      <c r="E50" s="15">
        <v>39100</v>
      </c>
      <c r="F50" s="15">
        <v>39075</v>
      </c>
      <c r="G50" s="29">
        <f t="shared" si="2"/>
        <v>6.0835975307611785E-3</v>
      </c>
      <c r="H50" s="28">
        <f t="shared" si="10"/>
        <v>4.2624323844801235E-2</v>
      </c>
      <c r="I50" s="29" t="e">
        <f t="shared" si="3"/>
        <v>#DIV/0!</v>
      </c>
      <c r="J50" s="30">
        <f t="shared" si="4"/>
        <v>39075</v>
      </c>
      <c r="K50" s="29" t="e">
        <f t="shared" si="5"/>
        <v>#DIV/0!</v>
      </c>
      <c r="L50" s="30">
        <f t="shared" si="6"/>
        <v>39075</v>
      </c>
      <c r="M50" s="29">
        <f t="shared" si="7"/>
        <v>99.936061381074168</v>
      </c>
      <c r="N50" s="30">
        <f t="shared" si="8"/>
        <v>-25</v>
      </c>
    </row>
    <row r="51" spans="1:14" ht="180" hidden="1" customHeight="1" outlineLevel="4" x14ac:dyDescent="0.2">
      <c r="A51" s="2" t="s">
        <v>43</v>
      </c>
      <c r="B51" s="16" t="s">
        <v>44</v>
      </c>
      <c r="C51" s="15"/>
      <c r="D51" s="15">
        <v>0</v>
      </c>
      <c r="E51" s="15">
        <v>39100</v>
      </c>
      <c r="F51" s="15">
        <v>39075</v>
      </c>
      <c r="G51" s="29">
        <f t="shared" si="2"/>
        <v>6.0835975307611785E-3</v>
      </c>
      <c r="H51" s="28">
        <f t="shared" si="10"/>
        <v>4.2624323844801235E-2</v>
      </c>
      <c r="I51" s="29" t="e">
        <f t="shared" si="3"/>
        <v>#DIV/0!</v>
      </c>
      <c r="J51" s="30">
        <f t="shared" si="4"/>
        <v>39075</v>
      </c>
      <c r="K51" s="29" t="e">
        <f t="shared" si="5"/>
        <v>#DIV/0!</v>
      </c>
      <c r="L51" s="30">
        <f t="shared" si="6"/>
        <v>39075</v>
      </c>
      <c r="M51" s="29">
        <f t="shared" si="7"/>
        <v>99.936061381074168</v>
      </c>
      <c r="N51" s="30">
        <f t="shared" si="8"/>
        <v>-25</v>
      </c>
    </row>
    <row r="52" spans="1:14" ht="180" hidden="1" customHeight="1" outlineLevel="7" x14ac:dyDescent="0.2">
      <c r="A52" s="2" t="s">
        <v>43</v>
      </c>
      <c r="B52" s="16" t="s">
        <v>44</v>
      </c>
      <c r="C52" s="15"/>
      <c r="D52" s="15">
        <v>0</v>
      </c>
      <c r="E52" s="15">
        <v>39100</v>
      </c>
      <c r="F52" s="15">
        <v>39075</v>
      </c>
      <c r="G52" s="29">
        <f t="shared" si="2"/>
        <v>6.0835975307611785E-3</v>
      </c>
      <c r="H52" s="28">
        <f t="shared" si="10"/>
        <v>4.2624323844801235E-2</v>
      </c>
      <c r="I52" s="29" t="e">
        <f t="shared" si="3"/>
        <v>#DIV/0!</v>
      </c>
      <c r="J52" s="30">
        <f t="shared" si="4"/>
        <v>39075</v>
      </c>
      <c r="K52" s="29" t="e">
        <f t="shared" si="5"/>
        <v>#DIV/0!</v>
      </c>
      <c r="L52" s="30">
        <f t="shared" si="6"/>
        <v>39075</v>
      </c>
      <c r="M52" s="29">
        <f t="shared" si="7"/>
        <v>99.936061381074168</v>
      </c>
      <c r="N52" s="30">
        <f t="shared" si="8"/>
        <v>-25</v>
      </c>
    </row>
    <row r="53" spans="1:14" ht="72" hidden="1" customHeight="1" outlineLevel="3" x14ac:dyDescent="0.2">
      <c r="A53" s="2" t="s">
        <v>45</v>
      </c>
      <c r="B53" s="14" t="s">
        <v>46</v>
      </c>
      <c r="C53" s="15"/>
      <c r="D53" s="15">
        <v>0</v>
      </c>
      <c r="E53" s="15">
        <v>2783200</v>
      </c>
      <c r="F53" s="15">
        <v>3658621.49</v>
      </c>
      <c r="G53" s="29">
        <f t="shared" si="2"/>
        <v>0.56961178918883648</v>
      </c>
      <c r="H53" s="28">
        <f t="shared" si="10"/>
        <v>3.9909473375638957</v>
      </c>
      <c r="I53" s="29" t="e">
        <f t="shared" si="3"/>
        <v>#DIV/0!</v>
      </c>
      <c r="J53" s="30">
        <f t="shared" si="4"/>
        <v>3658621.49</v>
      </c>
      <c r="K53" s="29" t="e">
        <f t="shared" si="5"/>
        <v>#DIV/0!</v>
      </c>
      <c r="L53" s="30">
        <f t="shared" si="6"/>
        <v>3658621.49</v>
      </c>
      <c r="M53" s="29">
        <f t="shared" si="7"/>
        <v>131.45377586950272</v>
      </c>
      <c r="N53" s="30">
        <f t="shared" si="8"/>
        <v>875421.49000000022</v>
      </c>
    </row>
    <row r="54" spans="1:14" ht="108" hidden="1" customHeight="1" outlineLevel="4" x14ac:dyDescent="0.2">
      <c r="A54" s="2" t="s">
        <v>47</v>
      </c>
      <c r="B54" s="16" t="s">
        <v>48</v>
      </c>
      <c r="C54" s="15"/>
      <c r="D54" s="15">
        <v>0</v>
      </c>
      <c r="E54" s="15">
        <v>2783200</v>
      </c>
      <c r="F54" s="15">
        <v>3658621.49</v>
      </c>
      <c r="G54" s="29">
        <f t="shared" si="2"/>
        <v>0.56961178918883648</v>
      </c>
      <c r="H54" s="28">
        <f t="shared" si="10"/>
        <v>3.9909473375638957</v>
      </c>
      <c r="I54" s="29" t="e">
        <f t="shared" si="3"/>
        <v>#DIV/0!</v>
      </c>
      <c r="J54" s="30">
        <f t="shared" si="4"/>
        <v>3658621.49</v>
      </c>
      <c r="K54" s="29" t="e">
        <f t="shared" si="5"/>
        <v>#DIV/0!</v>
      </c>
      <c r="L54" s="30">
        <f t="shared" si="6"/>
        <v>3658621.49</v>
      </c>
      <c r="M54" s="29">
        <f t="shared" si="7"/>
        <v>131.45377586950272</v>
      </c>
      <c r="N54" s="30">
        <f t="shared" si="8"/>
        <v>875421.49000000022</v>
      </c>
    </row>
    <row r="55" spans="1:14" ht="108" hidden="1" customHeight="1" outlineLevel="7" x14ac:dyDescent="0.2">
      <c r="A55" s="2" t="s">
        <v>47</v>
      </c>
      <c r="B55" s="16" t="s">
        <v>48</v>
      </c>
      <c r="C55" s="15"/>
      <c r="D55" s="15">
        <v>0</v>
      </c>
      <c r="E55" s="15">
        <v>2783200</v>
      </c>
      <c r="F55" s="15">
        <v>3658621.49</v>
      </c>
      <c r="G55" s="29">
        <f t="shared" si="2"/>
        <v>0.56961178918883648</v>
      </c>
      <c r="H55" s="28">
        <f t="shared" si="10"/>
        <v>3.9909473375638957</v>
      </c>
      <c r="I55" s="29" t="e">
        <f t="shared" si="3"/>
        <v>#DIV/0!</v>
      </c>
      <c r="J55" s="30">
        <f t="shared" si="4"/>
        <v>3658621.49</v>
      </c>
      <c r="K55" s="29" t="e">
        <f t="shared" si="5"/>
        <v>#DIV/0!</v>
      </c>
      <c r="L55" s="30">
        <f t="shared" si="6"/>
        <v>3658621.49</v>
      </c>
      <c r="M55" s="29">
        <f t="shared" si="7"/>
        <v>131.45377586950272</v>
      </c>
      <c r="N55" s="30">
        <f t="shared" si="8"/>
        <v>875421.49000000022</v>
      </c>
    </row>
    <row r="56" spans="1:14" ht="48" outlineLevel="1" collapsed="1" x14ac:dyDescent="0.2">
      <c r="A56" s="2" t="s">
        <v>49</v>
      </c>
      <c r="B56" s="14" t="s">
        <v>50</v>
      </c>
      <c r="C56" s="15">
        <v>12391411.75</v>
      </c>
      <c r="D56" s="15">
        <v>12694600</v>
      </c>
      <c r="E56" s="15">
        <v>12694600</v>
      </c>
      <c r="F56" s="15">
        <v>12532844.880000001</v>
      </c>
      <c r="G56" s="29">
        <f t="shared" si="2"/>
        <v>1.9512420771690568</v>
      </c>
      <c r="H56" s="28">
        <f t="shared" si="10"/>
        <v>13.671248595311045</v>
      </c>
      <c r="I56" s="29">
        <f t="shared" si="3"/>
        <v>101.1413802789662</v>
      </c>
      <c r="J56" s="30">
        <f t="shared" si="4"/>
        <v>141433.13000000082</v>
      </c>
      <c r="K56" s="29">
        <f t="shared" si="5"/>
        <v>98.725795850204037</v>
      </c>
      <c r="L56" s="30">
        <f t="shared" si="6"/>
        <v>-161755.11999999918</v>
      </c>
      <c r="M56" s="29">
        <f t="shared" si="7"/>
        <v>98.725795850204037</v>
      </c>
      <c r="N56" s="30">
        <f t="shared" si="8"/>
        <v>-161755.11999999918</v>
      </c>
    </row>
    <row r="57" spans="1:14" ht="36" hidden="1" customHeight="1" outlineLevel="2" x14ac:dyDescent="0.2">
      <c r="A57" s="2" t="s">
        <v>51</v>
      </c>
      <c r="B57" s="14" t="s">
        <v>52</v>
      </c>
      <c r="C57" s="15"/>
      <c r="D57" s="15">
        <v>12694600</v>
      </c>
      <c r="E57" s="15">
        <v>12694600</v>
      </c>
      <c r="F57" s="15">
        <v>12532844.880000001</v>
      </c>
      <c r="G57" s="29">
        <f t="shared" si="2"/>
        <v>1.9512420771690568</v>
      </c>
      <c r="H57" s="28">
        <f t="shared" si="10"/>
        <v>13.671248595311045</v>
      </c>
      <c r="I57" s="29" t="e">
        <f t="shared" si="3"/>
        <v>#DIV/0!</v>
      </c>
      <c r="J57" s="30">
        <f t="shared" si="4"/>
        <v>12532844.880000001</v>
      </c>
      <c r="K57" s="29">
        <f t="shared" si="5"/>
        <v>98.725795850204037</v>
      </c>
      <c r="L57" s="30">
        <f t="shared" si="6"/>
        <v>-161755.11999999918</v>
      </c>
      <c r="M57" s="29">
        <f t="shared" si="7"/>
        <v>98.725795850204037</v>
      </c>
      <c r="N57" s="30">
        <f t="shared" si="8"/>
        <v>-161755.11999999918</v>
      </c>
    </row>
    <row r="58" spans="1:14" ht="96" hidden="1" customHeight="1" outlineLevel="3" x14ac:dyDescent="0.2">
      <c r="A58" s="2" t="s">
        <v>53</v>
      </c>
      <c r="B58" s="14" t="s">
        <v>54</v>
      </c>
      <c r="C58" s="15"/>
      <c r="D58" s="15">
        <v>6639500</v>
      </c>
      <c r="E58" s="15">
        <v>6639500</v>
      </c>
      <c r="F58" s="15">
        <v>6357640.8600000003</v>
      </c>
      <c r="G58" s="29">
        <f t="shared" si="2"/>
        <v>0.98982285956141725</v>
      </c>
      <c r="H58" s="28">
        <f t="shared" si="10"/>
        <v>6.9351284172893308</v>
      </c>
      <c r="I58" s="29" t="e">
        <f t="shared" si="3"/>
        <v>#DIV/0!</v>
      </c>
      <c r="J58" s="30">
        <f t="shared" si="4"/>
        <v>6357640.8600000003</v>
      </c>
      <c r="K58" s="29">
        <f t="shared" si="5"/>
        <v>95.754813766096845</v>
      </c>
      <c r="L58" s="30">
        <f t="shared" si="6"/>
        <v>-281859.13999999966</v>
      </c>
      <c r="M58" s="29">
        <f t="shared" si="7"/>
        <v>95.754813766096845</v>
      </c>
      <c r="N58" s="30">
        <f t="shared" si="8"/>
        <v>-281859.13999999966</v>
      </c>
    </row>
    <row r="59" spans="1:14" ht="144" hidden="1" customHeight="1" outlineLevel="4" x14ac:dyDescent="0.2">
      <c r="A59" s="2" t="s">
        <v>55</v>
      </c>
      <c r="B59" s="16" t="s">
        <v>56</v>
      </c>
      <c r="C59" s="15"/>
      <c r="D59" s="15">
        <v>6639500</v>
      </c>
      <c r="E59" s="15">
        <v>6639500</v>
      </c>
      <c r="F59" s="15">
        <v>6357640.8600000003</v>
      </c>
      <c r="G59" s="29">
        <f t="shared" si="2"/>
        <v>0.98982285956141725</v>
      </c>
      <c r="H59" s="28">
        <f t="shared" si="10"/>
        <v>6.9351284172893308</v>
      </c>
      <c r="I59" s="29" t="e">
        <f t="shared" si="3"/>
        <v>#DIV/0!</v>
      </c>
      <c r="J59" s="30">
        <f t="shared" si="4"/>
        <v>6357640.8600000003</v>
      </c>
      <c r="K59" s="29">
        <f t="shared" si="5"/>
        <v>95.754813766096845</v>
      </c>
      <c r="L59" s="30">
        <f t="shared" si="6"/>
        <v>-281859.13999999966</v>
      </c>
      <c r="M59" s="29">
        <f t="shared" si="7"/>
        <v>95.754813766096845</v>
      </c>
      <c r="N59" s="30">
        <f t="shared" si="8"/>
        <v>-281859.13999999966</v>
      </c>
    </row>
    <row r="60" spans="1:14" ht="144" hidden="1" customHeight="1" outlineLevel="7" x14ac:dyDescent="0.2">
      <c r="A60" s="2" t="s">
        <v>55</v>
      </c>
      <c r="B60" s="16" t="s">
        <v>56</v>
      </c>
      <c r="C60" s="15"/>
      <c r="D60" s="15">
        <v>6639500</v>
      </c>
      <c r="E60" s="15">
        <v>6639500</v>
      </c>
      <c r="F60" s="15">
        <v>6357640.8600000003</v>
      </c>
      <c r="G60" s="29">
        <f t="shared" si="2"/>
        <v>0.98982285956141725</v>
      </c>
      <c r="H60" s="28">
        <f t="shared" si="10"/>
        <v>6.9351284172893308</v>
      </c>
      <c r="I60" s="29" t="e">
        <f t="shared" si="3"/>
        <v>#DIV/0!</v>
      </c>
      <c r="J60" s="30">
        <f t="shared" si="4"/>
        <v>6357640.8600000003</v>
      </c>
      <c r="K60" s="29">
        <f t="shared" si="5"/>
        <v>95.754813766096845</v>
      </c>
      <c r="L60" s="30">
        <f t="shared" si="6"/>
        <v>-281859.13999999966</v>
      </c>
      <c r="M60" s="29">
        <f t="shared" si="7"/>
        <v>95.754813766096845</v>
      </c>
      <c r="N60" s="30">
        <f t="shared" si="8"/>
        <v>-281859.13999999966</v>
      </c>
    </row>
    <row r="61" spans="1:14" ht="120" hidden="1" customHeight="1" outlineLevel="3" x14ac:dyDescent="0.2">
      <c r="A61" s="2" t="s">
        <v>57</v>
      </c>
      <c r="B61" s="16" t="s">
        <v>58</v>
      </c>
      <c r="C61" s="15"/>
      <c r="D61" s="15">
        <v>29900</v>
      </c>
      <c r="E61" s="15">
        <v>29900</v>
      </c>
      <c r="F61" s="15">
        <v>37201.040000000001</v>
      </c>
      <c r="G61" s="29">
        <f t="shared" si="2"/>
        <v>5.7918401813371176E-3</v>
      </c>
      <c r="H61" s="28">
        <f t="shared" si="10"/>
        <v>4.0580145267393591E-2</v>
      </c>
      <c r="I61" s="29" t="e">
        <f t="shared" si="3"/>
        <v>#DIV/0!</v>
      </c>
      <c r="J61" s="30">
        <f t="shared" si="4"/>
        <v>37201.040000000001</v>
      </c>
      <c r="K61" s="29">
        <f t="shared" si="5"/>
        <v>124.41819397993312</v>
      </c>
      <c r="L61" s="30">
        <f t="shared" si="6"/>
        <v>7301.0400000000009</v>
      </c>
      <c r="M61" s="29">
        <f t="shared" si="7"/>
        <v>124.41819397993312</v>
      </c>
      <c r="N61" s="30">
        <f t="shared" si="8"/>
        <v>7301.0400000000009</v>
      </c>
    </row>
    <row r="62" spans="1:14" ht="168" hidden="1" customHeight="1" outlineLevel="4" x14ac:dyDescent="0.2">
      <c r="A62" s="2" t="s">
        <v>59</v>
      </c>
      <c r="B62" s="16" t="s">
        <v>60</v>
      </c>
      <c r="C62" s="15"/>
      <c r="D62" s="15">
        <v>29900</v>
      </c>
      <c r="E62" s="15">
        <v>29900</v>
      </c>
      <c r="F62" s="15">
        <v>37201.040000000001</v>
      </c>
      <c r="G62" s="29">
        <f t="shared" si="2"/>
        <v>5.7918401813371176E-3</v>
      </c>
      <c r="H62" s="28">
        <f t="shared" si="10"/>
        <v>4.0580145267393591E-2</v>
      </c>
      <c r="I62" s="29" t="e">
        <f t="shared" si="3"/>
        <v>#DIV/0!</v>
      </c>
      <c r="J62" s="30">
        <f t="shared" si="4"/>
        <v>37201.040000000001</v>
      </c>
      <c r="K62" s="29">
        <f t="shared" si="5"/>
        <v>124.41819397993312</v>
      </c>
      <c r="L62" s="30">
        <f t="shared" si="6"/>
        <v>7301.0400000000009</v>
      </c>
      <c r="M62" s="29">
        <f t="shared" si="7"/>
        <v>124.41819397993312</v>
      </c>
      <c r="N62" s="30">
        <f t="shared" si="8"/>
        <v>7301.0400000000009</v>
      </c>
    </row>
    <row r="63" spans="1:14" ht="168" hidden="1" customHeight="1" outlineLevel="7" x14ac:dyDescent="0.2">
      <c r="A63" s="2" t="s">
        <v>59</v>
      </c>
      <c r="B63" s="16" t="s">
        <v>60</v>
      </c>
      <c r="C63" s="15"/>
      <c r="D63" s="15">
        <v>29900</v>
      </c>
      <c r="E63" s="15">
        <v>29900</v>
      </c>
      <c r="F63" s="15">
        <v>37201.040000000001</v>
      </c>
      <c r="G63" s="29">
        <f t="shared" si="2"/>
        <v>5.7918401813371176E-3</v>
      </c>
      <c r="H63" s="28">
        <f t="shared" si="10"/>
        <v>4.0580145267393591E-2</v>
      </c>
      <c r="I63" s="29" t="e">
        <f t="shared" si="3"/>
        <v>#DIV/0!</v>
      </c>
      <c r="J63" s="30">
        <f t="shared" si="4"/>
        <v>37201.040000000001</v>
      </c>
      <c r="K63" s="29">
        <f t="shared" si="5"/>
        <v>124.41819397993312</v>
      </c>
      <c r="L63" s="30">
        <f t="shared" si="6"/>
        <v>7301.0400000000009</v>
      </c>
      <c r="M63" s="29">
        <f t="shared" si="7"/>
        <v>124.41819397993312</v>
      </c>
      <c r="N63" s="30">
        <f t="shared" si="8"/>
        <v>7301.0400000000009</v>
      </c>
    </row>
    <row r="64" spans="1:14" ht="96" hidden="1" customHeight="1" outlineLevel="3" x14ac:dyDescent="0.2">
      <c r="A64" s="2" t="s">
        <v>61</v>
      </c>
      <c r="B64" s="14" t="s">
        <v>62</v>
      </c>
      <c r="C64" s="15"/>
      <c r="D64" s="15">
        <v>6705300</v>
      </c>
      <c r="E64" s="15">
        <v>6705300</v>
      </c>
      <c r="F64" s="15">
        <v>6773681.7599999998</v>
      </c>
      <c r="G64" s="29">
        <f t="shared" si="2"/>
        <v>1.054596382067768</v>
      </c>
      <c r="H64" s="28">
        <f t="shared" si="10"/>
        <v>7.3889598198301512</v>
      </c>
      <c r="I64" s="29" t="e">
        <f t="shared" si="3"/>
        <v>#DIV/0!</v>
      </c>
      <c r="J64" s="30">
        <f t="shared" si="4"/>
        <v>6773681.7599999998</v>
      </c>
      <c r="K64" s="29">
        <f t="shared" si="5"/>
        <v>101.0198165630173</v>
      </c>
      <c r="L64" s="30">
        <f t="shared" si="6"/>
        <v>68381.759999999776</v>
      </c>
      <c r="M64" s="29">
        <f t="shared" si="7"/>
        <v>101.0198165630173</v>
      </c>
      <c r="N64" s="30">
        <f t="shared" si="8"/>
        <v>68381.759999999776</v>
      </c>
    </row>
    <row r="65" spans="1:14" ht="144" hidden="1" customHeight="1" outlineLevel="4" x14ac:dyDescent="0.2">
      <c r="A65" s="2" t="s">
        <v>63</v>
      </c>
      <c r="B65" s="16" t="s">
        <v>64</v>
      </c>
      <c r="C65" s="15"/>
      <c r="D65" s="15">
        <v>6705300</v>
      </c>
      <c r="E65" s="15">
        <v>6705300</v>
      </c>
      <c r="F65" s="15">
        <v>6773681.7599999998</v>
      </c>
      <c r="G65" s="29">
        <f t="shared" si="2"/>
        <v>1.054596382067768</v>
      </c>
      <c r="H65" s="28">
        <f t="shared" si="10"/>
        <v>7.3889598198301512</v>
      </c>
      <c r="I65" s="29" t="e">
        <f t="shared" si="3"/>
        <v>#DIV/0!</v>
      </c>
      <c r="J65" s="30">
        <f t="shared" si="4"/>
        <v>6773681.7599999998</v>
      </c>
      <c r="K65" s="29">
        <f t="shared" si="5"/>
        <v>101.0198165630173</v>
      </c>
      <c r="L65" s="30">
        <f t="shared" si="6"/>
        <v>68381.759999999776</v>
      </c>
      <c r="M65" s="29">
        <f t="shared" si="7"/>
        <v>101.0198165630173</v>
      </c>
      <c r="N65" s="30">
        <f t="shared" si="8"/>
        <v>68381.759999999776</v>
      </c>
    </row>
    <row r="66" spans="1:14" ht="144" hidden="1" customHeight="1" outlineLevel="7" x14ac:dyDescent="0.2">
      <c r="A66" s="2" t="s">
        <v>63</v>
      </c>
      <c r="B66" s="16" t="s">
        <v>64</v>
      </c>
      <c r="C66" s="15"/>
      <c r="D66" s="15">
        <v>6705300</v>
      </c>
      <c r="E66" s="15">
        <v>6705300</v>
      </c>
      <c r="F66" s="15">
        <v>6773681.7599999998</v>
      </c>
      <c r="G66" s="29">
        <f t="shared" si="2"/>
        <v>1.054596382067768</v>
      </c>
      <c r="H66" s="28">
        <f t="shared" si="10"/>
        <v>7.3889598198301512</v>
      </c>
      <c r="I66" s="29" t="e">
        <f t="shared" si="3"/>
        <v>#DIV/0!</v>
      </c>
      <c r="J66" s="30">
        <f t="shared" si="4"/>
        <v>6773681.7599999998</v>
      </c>
      <c r="K66" s="29">
        <f t="shared" si="5"/>
        <v>101.0198165630173</v>
      </c>
      <c r="L66" s="30">
        <f t="shared" si="6"/>
        <v>68381.759999999776</v>
      </c>
      <c r="M66" s="29">
        <f t="shared" si="7"/>
        <v>101.0198165630173</v>
      </c>
      <c r="N66" s="30">
        <f t="shared" si="8"/>
        <v>68381.759999999776</v>
      </c>
    </row>
    <row r="67" spans="1:14" ht="96" hidden="1" customHeight="1" outlineLevel="3" x14ac:dyDescent="0.2">
      <c r="A67" s="2" t="s">
        <v>65</v>
      </c>
      <c r="B67" s="14" t="s">
        <v>66</v>
      </c>
      <c r="C67" s="15"/>
      <c r="D67" s="15">
        <v>-680100</v>
      </c>
      <c r="E67" s="15">
        <v>-680100</v>
      </c>
      <c r="F67" s="15">
        <v>-635678.78</v>
      </c>
      <c r="G67" s="29">
        <f t="shared" si="2"/>
        <v>-9.8969004641465866E-2</v>
      </c>
      <c r="H67" s="28">
        <f t="shared" si="10"/>
        <v>-0.69341978707583263</v>
      </c>
      <c r="I67" s="29" t="e">
        <f t="shared" si="3"/>
        <v>#DIV/0!</v>
      </c>
      <c r="J67" s="30">
        <f t="shared" si="4"/>
        <v>-635678.78</v>
      </c>
      <c r="K67" s="29">
        <f t="shared" si="5"/>
        <v>93.468428172327606</v>
      </c>
      <c r="L67" s="30">
        <f t="shared" si="6"/>
        <v>44421.219999999972</v>
      </c>
      <c r="M67" s="29">
        <f t="shared" si="7"/>
        <v>93.468428172327606</v>
      </c>
      <c r="N67" s="30">
        <f t="shared" si="8"/>
        <v>44421.219999999972</v>
      </c>
    </row>
    <row r="68" spans="1:14" ht="144" hidden="1" customHeight="1" outlineLevel="4" x14ac:dyDescent="0.2">
      <c r="A68" s="2" t="s">
        <v>67</v>
      </c>
      <c r="B68" s="16" t="s">
        <v>68</v>
      </c>
      <c r="C68" s="15"/>
      <c r="D68" s="15">
        <v>-680100</v>
      </c>
      <c r="E68" s="15">
        <v>-680100</v>
      </c>
      <c r="F68" s="15">
        <v>-635678.78</v>
      </c>
      <c r="G68" s="29">
        <f t="shared" si="2"/>
        <v>-9.8969004641465866E-2</v>
      </c>
      <c r="H68" s="28">
        <f t="shared" si="10"/>
        <v>-0.69341978707583263</v>
      </c>
      <c r="I68" s="29" t="e">
        <f t="shared" si="3"/>
        <v>#DIV/0!</v>
      </c>
      <c r="J68" s="30">
        <f t="shared" si="4"/>
        <v>-635678.78</v>
      </c>
      <c r="K68" s="29">
        <f t="shared" si="5"/>
        <v>93.468428172327606</v>
      </c>
      <c r="L68" s="30">
        <f t="shared" si="6"/>
        <v>44421.219999999972</v>
      </c>
      <c r="M68" s="29">
        <f t="shared" si="7"/>
        <v>93.468428172327606</v>
      </c>
      <c r="N68" s="30">
        <f t="shared" si="8"/>
        <v>44421.219999999972</v>
      </c>
    </row>
    <row r="69" spans="1:14" ht="144" hidden="1" customHeight="1" outlineLevel="7" x14ac:dyDescent="0.2">
      <c r="A69" s="2" t="s">
        <v>67</v>
      </c>
      <c r="B69" s="16" t="s">
        <v>68</v>
      </c>
      <c r="C69" s="15"/>
      <c r="D69" s="15">
        <v>-680100</v>
      </c>
      <c r="E69" s="15">
        <v>-680100</v>
      </c>
      <c r="F69" s="15">
        <v>-635678.78</v>
      </c>
      <c r="G69" s="29">
        <f t="shared" si="2"/>
        <v>-9.8969004641465866E-2</v>
      </c>
      <c r="H69" s="28">
        <f t="shared" si="10"/>
        <v>-0.69341978707583263</v>
      </c>
      <c r="I69" s="29" t="e">
        <f t="shared" si="3"/>
        <v>#DIV/0!</v>
      </c>
      <c r="J69" s="30">
        <f t="shared" si="4"/>
        <v>-635678.78</v>
      </c>
      <c r="K69" s="29">
        <f t="shared" si="5"/>
        <v>93.468428172327606</v>
      </c>
      <c r="L69" s="30">
        <f t="shared" si="6"/>
        <v>44421.219999999972</v>
      </c>
      <c r="M69" s="29">
        <f t="shared" si="7"/>
        <v>93.468428172327606</v>
      </c>
      <c r="N69" s="30">
        <f t="shared" si="8"/>
        <v>44421.219999999972</v>
      </c>
    </row>
    <row r="70" spans="1:14" ht="15.75" customHeight="1" outlineLevel="1" x14ac:dyDescent="0.2">
      <c r="A70" s="2" t="s">
        <v>69</v>
      </c>
      <c r="B70" s="14" t="s">
        <v>70</v>
      </c>
      <c r="C70" s="15">
        <f>C71+C84+C85+C89</f>
        <v>2007648.88</v>
      </c>
      <c r="D70" s="15">
        <f t="shared" ref="D70:F70" si="12">D71+D84+D85+D89</f>
        <v>2320000</v>
      </c>
      <c r="E70" s="15">
        <f t="shared" si="12"/>
        <v>2452005</v>
      </c>
      <c r="F70" s="15">
        <f t="shared" si="12"/>
        <v>2727749.37</v>
      </c>
      <c r="G70" s="29">
        <f t="shared" si="2"/>
        <v>0.4246840519991647</v>
      </c>
      <c r="H70" s="28">
        <f t="shared" si="10"/>
        <v>2.9755207297333985</v>
      </c>
      <c r="I70" s="29">
        <f t="shared" si="3"/>
        <v>135.86785005951839</v>
      </c>
      <c r="J70" s="30">
        <f t="shared" si="4"/>
        <v>720100.49000000022</v>
      </c>
      <c r="K70" s="29">
        <f t="shared" si="5"/>
        <v>117.57540387931036</v>
      </c>
      <c r="L70" s="30">
        <f t="shared" si="6"/>
        <v>407749.37000000011</v>
      </c>
      <c r="M70" s="29">
        <f t="shared" si="7"/>
        <v>111.24566915646584</v>
      </c>
      <c r="N70" s="30">
        <f t="shared" si="8"/>
        <v>275744.37000000011</v>
      </c>
    </row>
    <row r="71" spans="1:14" ht="26.25" customHeight="1" outlineLevel="2" collapsed="1" x14ac:dyDescent="0.2">
      <c r="A71" s="2" t="s">
        <v>71</v>
      </c>
      <c r="B71" s="14" t="s">
        <v>72</v>
      </c>
      <c r="C71" s="15">
        <v>910171.57</v>
      </c>
      <c r="D71" s="15">
        <v>1050000</v>
      </c>
      <c r="E71" s="15">
        <v>1234900</v>
      </c>
      <c r="F71" s="15">
        <v>1243659.28</v>
      </c>
      <c r="G71" s="29">
        <f t="shared" ref="G71:G134" si="13">F71/F$6*100</f>
        <v>0.1936256564277985</v>
      </c>
      <c r="H71" s="28">
        <f t="shared" si="10"/>
        <v>1.3566253590099127</v>
      </c>
      <c r="I71" s="29">
        <f t="shared" ref="I71:I134" si="14">F71/C71*100</f>
        <v>136.64009303213021</v>
      </c>
      <c r="J71" s="30">
        <f t="shared" ref="J71:J134" si="15">F71-C71</f>
        <v>333487.71000000008</v>
      </c>
      <c r="K71" s="29">
        <f t="shared" ref="K71:K134" si="16">F71/D71*100</f>
        <v>118.44374095238095</v>
      </c>
      <c r="L71" s="30">
        <f t="shared" ref="L71:L134" si="17">F71-D71</f>
        <v>193659.28000000003</v>
      </c>
      <c r="M71" s="29">
        <f t="shared" ref="M71:M134" si="18">F71/E71*100</f>
        <v>100.70931087537454</v>
      </c>
      <c r="N71" s="30">
        <f t="shared" ref="N71:N134" si="19">F71-E71</f>
        <v>8759.2800000000279</v>
      </c>
    </row>
    <row r="72" spans="1:14" ht="48" hidden="1" customHeight="1" outlineLevel="3" x14ac:dyDescent="0.2">
      <c r="A72" s="2" t="s">
        <v>73</v>
      </c>
      <c r="B72" s="14" t="s">
        <v>74</v>
      </c>
      <c r="C72" s="15"/>
      <c r="D72" s="15">
        <v>793000</v>
      </c>
      <c r="E72" s="15">
        <v>939100</v>
      </c>
      <c r="F72" s="15">
        <v>942487.61</v>
      </c>
      <c r="G72" s="29">
        <f t="shared" si="13"/>
        <v>0.14673615603247614</v>
      </c>
      <c r="H72" s="28">
        <f t="shared" ref="H72:H135" si="20">F72/F$7*100</f>
        <v>1.0280971748778689</v>
      </c>
      <c r="I72" s="29" t="e">
        <f t="shared" si="14"/>
        <v>#DIV/0!</v>
      </c>
      <c r="J72" s="30">
        <f t="shared" si="15"/>
        <v>942487.61</v>
      </c>
      <c r="K72" s="29">
        <f t="shared" si="16"/>
        <v>118.85089659520807</v>
      </c>
      <c r="L72" s="30">
        <f t="shared" si="17"/>
        <v>149487.60999999999</v>
      </c>
      <c r="M72" s="29">
        <f t="shared" si="18"/>
        <v>100.36072942178681</v>
      </c>
      <c r="N72" s="30">
        <f t="shared" si="19"/>
        <v>3387.609999999986</v>
      </c>
    </row>
    <row r="73" spans="1:14" ht="48" hidden="1" customHeight="1" outlineLevel="4" x14ac:dyDescent="0.2">
      <c r="A73" s="2" t="s">
        <v>75</v>
      </c>
      <c r="B73" s="14" t="s">
        <v>74</v>
      </c>
      <c r="C73" s="15"/>
      <c r="D73" s="15">
        <v>793000</v>
      </c>
      <c r="E73" s="15">
        <v>939100</v>
      </c>
      <c r="F73" s="15">
        <v>942487.61</v>
      </c>
      <c r="G73" s="29">
        <f t="shared" si="13"/>
        <v>0.14673615603247614</v>
      </c>
      <c r="H73" s="28">
        <f t="shared" si="20"/>
        <v>1.0280971748778689</v>
      </c>
      <c r="I73" s="29" t="e">
        <f t="shared" si="14"/>
        <v>#DIV/0!</v>
      </c>
      <c r="J73" s="30">
        <f t="shared" si="15"/>
        <v>942487.61</v>
      </c>
      <c r="K73" s="29">
        <f t="shared" si="16"/>
        <v>118.85089659520807</v>
      </c>
      <c r="L73" s="30">
        <f t="shared" si="17"/>
        <v>149487.60999999999</v>
      </c>
      <c r="M73" s="29">
        <f t="shared" si="18"/>
        <v>100.36072942178681</v>
      </c>
      <c r="N73" s="30">
        <f t="shared" si="19"/>
        <v>3387.609999999986</v>
      </c>
    </row>
    <row r="74" spans="1:14" ht="84" hidden="1" customHeight="1" outlineLevel="5" x14ac:dyDescent="0.2">
      <c r="A74" s="2" t="s">
        <v>76</v>
      </c>
      <c r="B74" s="14" t="s">
        <v>77</v>
      </c>
      <c r="C74" s="15"/>
      <c r="D74" s="15">
        <v>793000</v>
      </c>
      <c r="E74" s="15">
        <v>939100</v>
      </c>
      <c r="F74" s="15">
        <v>942288.49</v>
      </c>
      <c r="G74" s="29">
        <f t="shared" si="13"/>
        <v>0.1467051549847391</v>
      </c>
      <c r="H74" s="28">
        <f t="shared" si="20"/>
        <v>1.0278799680867241</v>
      </c>
      <c r="I74" s="29" t="e">
        <f t="shared" si="14"/>
        <v>#DIV/0!</v>
      </c>
      <c r="J74" s="30">
        <f t="shared" si="15"/>
        <v>942288.49</v>
      </c>
      <c r="K74" s="29">
        <f t="shared" si="16"/>
        <v>118.8257868852459</v>
      </c>
      <c r="L74" s="30">
        <f t="shared" si="17"/>
        <v>149288.49</v>
      </c>
      <c r="M74" s="29">
        <f t="shared" si="18"/>
        <v>100.3395261420509</v>
      </c>
      <c r="N74" s="30">
        <f t="shared" si="19"/>
        <v>3188.4899999999907</v>
      </c>
    </row>
    <row r="75" spans="1:14" ht="84" hidden="1" customHeight="1" outlineLevel="7" x14ac:dyDescent="0.2">
      <c r="A75" s="2" t="s">
        <v>76</v>
      </c>
      <c r="B75" s="14" t="s">
        <v>77</v>
      </c>
      <c r="C75" s="15"/>
      <c r="D75" s="15">
        <v>793000</v>
      </c>
      <c r="E75" s="15">
        <v>939100</v>
      </c>
      <c r="F75" s="15">
        <v>942288.49</v>
      </c>
      <c r="G75" s="29">
        <f t="shared" si="13"/>
        <v>0.1467051549847391</v>
      </c>
      <c r="H75" s="28">
        <f t="shared" si="20"/>
        <v>1.0278799680867241</v>
      </c>
      <c r="I75" s="29" t="e">
        <f t="shared" si="14"/>
        <v>#DIV/0!</v>
      </c>
      <c r="J75" s="30">
        <f t="shared" si="15"/>
        <v>942288.49</v>
      </c>
      <c r="K75" s="29">
        <f t="shared" si="16"/>
        <v>118.8257868852459</v>
      </c>
      <c r="L75" s="30">
        <f t="shared" si="17"/>
        <v>149288.49</v>
      </c>
      <c r="M75" s="29">
        <f t="shared" si="18"/>
        <v>100.3395261420509</v>
      </c>
      <c r="N75" s="30">
        <f t="shared" si="19"/>
        <v>3188.4899999999907</v>
      </c>
    </row>
    <row r="76" spans="1:14" ht="84" hidden="1" customHeight="1" outlineLevel="5" x14ac:dyDescent="0.2">
      <c r="A76" s="2" t="s">
        <v>78</v>
      </c>
      <c r="B76" s="14" t="s">
        <v>79</v>
      </c>
      <c r="C76" s="15"/>
      <c r="D76" s="15">
        <v>0</v>
      </c>
      <c r="E76" s="15">
        <v>0</v>
      </c>
      <c r="F76" s="15">
        <v>199.12</v>
      </c>
      <c r="G76" s="29">
        <f t="shared" si="13"/>
        <v>3.1001047737048394E-5</v>
      </c>
      <c r="H76" s="28">
        <f t="shared" si="20"/>
        <v>2.1720679114464034E-4</v>
      </c>
      <c r="I76" s="29" t="e">
        <f t="shared" si="14"/>
        <v>#DIV/0!</v>
      </c>
      <c r="J76" s="30">
        <f t="shared" si="15"/>
        <v>199.12</v>
      </c>
      <c r="K76" s="29" t="e">
        <f t="shared" si="16"/>
        <v>#DIV/0!</v>
      </c>
      <c r="L76" s="30">
        <f t="shared" si="17"/>
        <v>199.12</v>
      </c>
      <c r="M76" s="29" t="e">
        <f t="shared" si="18"/>
        <v>#DIV/0!</v>
      </c>
      <c r="N76" s="30">
        <f t="shared" si="19"/>
        <v>199.12</v>
      </c>
    </row>
    <row r="77" spans="1:14" ht="84" hidden="1" customHeight="1" outlineLevel="7" x14ac:dyDescent="0.2">
      <c r="A77" s="2" t="s">
        <v>78</v>
      </c>
      <c r="B77" s="14" t="s">
        <v>79</v>
      </c>
      <c r="C77" s="15"/>
      <c r="D77" s="15">
        <v>0</v>
      </c>
      <c r="E77" s="15">
        <v>0</v>
      </c>
      <c r="F77" s="15">
        <v>199.12</v>
      </c>
      <c r="G77" s="29">
        <f t="shared" si="13"/>
        <v>3.1001047737048394E-5</v>
      </c>
      <c r="H77" s="28">
        <f t="shared" si="20"/>
        <v>2.1720679114464034E-4</v>
      </c>
      <c r="I77" s="29" t="e">
        <f t="shared" si="14"/>
        <v>#DIV/0!</v>
      </c>
      <c r="J77" s="30">
        <f t="shared" si="15"/>
        <v>199.12</v>
      </c>
      <c r="K77" s="29" t="e">
        <f t="shared" si="16"/>
        <v>#DIV/0!</v>
      </c>
      <c r="L77" s="30">
        <f t="shared" si="17"/>
        <v>199.12</v>
      </c>
      <c r="M77" s="29" t="e">
        <f t="shared" si="18"/>
        <v>#DIV/0!</v>
      </c>
      <c r="N77" s="30">
        <f t="shared" si="19"/>
        <v>199.12</v>
      </c>
    </row>
    <row r="78" spans="1:14" ht="60" hidden="1" customHeight="1" outlineLevel="3" x14ac:dyDescent="0.2">
      <c r="A78" s="2" t="s">
        <v>80</v>
      </c>
      <c r="B78" s="14" t="s">
        <v>81</v>
      </c>
      <c r="C78" s="15"/>
      <c r="D78" s="15">
        <v>257000</v>
      </c>
      <c r="E78" s="15">
        <v>295800</v>
      </c>
      <c r="F78" s="15">
        <v>301171.67</v>
      </c>
      <c r="G78" s="29">
        <f t="shared" si="13"/>
        <v>4.6889500395322345E-2</v>
      </c>
      <c r="H78" s="28">
        <f t="shared" si="20"/>
        <v>0.32852818413204371</v>
      </c>
      <c r="I78" s="29" t="e">
        <f t="shared" si="14"/>
        <v>#DIV/0!</v>
      </c>
      <c r="J78" s="30">
        <f t="shared" si="15"/>
        <v>301171.67</v>
      </c>
      <c r="K78" s="29">
        <f t="shared" si="16"/>
        <v>117.18742023346303</v>
      </c>
      <c r="L78" s="30">
        <f t="shared" si="17"/>
        <v>44171.669999999984</v>
      </c>
      <c r="M78" s="29">
        <f t="shared" si="18"/>
        <v>101.81598039215685</v>
      </c>
      <c r="N78" s="30">
        <f t="shared" si="19"/>
        <v>5371.6699999999837</v>
      </c>
    </row>
    <row r="79" spans="1:14" ht="84" hidden="1" customHeight="1" outlineLevel="4" x14ac:dyDescent="0.2">
      <c r="A79" s="2" t="s">
        <v>82</v>
      </c>
      <c r="B79" s="14" t="s">
        <v>83</v>
      </c>
      <c r="C79" s="15"/>
      <c r="D79" s="15">
        <v>257000</v>
      </c>
      <c r="E79" s="15">
        <v>295800</v>
      </c>
      <c r="F79" s="15">
        <v>301171.67</v>
      </c>
      <c r="G79" s="29">
        <f t="shared" si="13"/>
        <v>4.6889500395322345E-2</v>
      </c>
      <c r="H79" s="28">
        <f t="shared" si="20"/>
        <v>0.32852818413204371</v>
      </c>
      <c r="I79" s="29" t="e">
        <f t="shared" si="14"/>
        <v>#DIV/0!</v>
      </c>
      <c r="J79" s="30">
        <f t="shared" si="15"/>
        <v>301171.67</v>
      </c>
      <c r="K79" s="29">
        <f t="shared" si="16"/>
        <v>117.18742023346303</v>
      </c>
      <c r="L79" s="30">
        <f t="shared" si="17"/>
        <v>44171.669999999984</v>
      </c>
      <c r="M79" s="29">
        <f t="shared" si="18"/>
        <v>101.81598039215685</v>
      </c>
      <c r="N79" s="30">
        <f t="shared" si="19"/>
        <v>5371.6699999999837</v>
      </c>
    </row>
    <row r="80" spans="1:14" ht="120" hidden="1" customHeight="1" outlineLevel="5" x14ac:dyDescent="0.2">
      <c r="A80" s="2" t="s">
        <v>84</v>
      </c>
      <c r="B80" s="16" t="s">
        <v>85</v>
      </c>
      <c r="C80" s="15"/>
      <c r="D80" s="15">
        <v>257000</v>
      </c>
      <c r="E80" s="15">
        <v>295800</v>
      </c>
      <c r="F80" s="15">
        <v>301105.43</v>
      </c>
      <c r="G80" s="29">
        <f t="shared" si="13"/>
        <v>4.687918747144678E-2</v>
      </c>
      <c r="H80" s="28">
        <f t="shared" si="20"/>
        <v>0.32845592731281198</v>
      </c>
      <c r="I80" s="29" t="e">
        <f t="shared" si="14"/>
        <v>#DIV/0!</v>
      </c>
      <c r="J80" s="30">
        <f t="shared" si="15"/>
        <v>301105.43</v>
      </c>
      <c r="K80" s="29">
        <f t="shared" si="16"/>
        <v>117.16164591439689</v>
      </c>
      <c r="L80" s="30">
        <f t="shared" si="17"/>
        <v>44105.429999999993</v>
      </c>
      <c r="M80" s="29">
        <f t="shared" si="18"/>
        <v>101.79358688302906</v>
      </c>
      <c r="N80" s="30">
        <f t="shared" si="19"/>
        <v>5305.429999999993</v>
      </c>
    </row>
    <row r="81" spans="1:14" ht="120" hidden="1" customHeight="1" outlineLevel="7" x14ac:dyDescent="0.2">
      <c r="A81" s="2" t="s">
        <v>84</v>
      </c>
      <c r="B81" s="16" t="s">
        <v>85</v>
      </c>
      <c r="C81" s="15"/>
      <c r="D81" s="15">
        <v>257000</v>
      </c>
      <c r="E81" s="15">
        <v>295800</v>
      </c>
      <c r="F81" s="15">
        <v>301105.43</v>
      </c>
      <c r="G81" s="29">
        <f t="shared" si="13"/>
        <v>4.687918747144678E-2</v>
      </c>
      <c r="H81" s="28">
        <f t="shared" si="20"/>
        <v>0.32845592731281198</v>
      </c>
      <c r="I81" s="29" t="e">
        <f t="shared" si="14"/>
        <v>#DIV/0!</v>
      </c>
      <c r="J81" s="30">
        <f t="shared" si="15"/>
        <v>301105.43</v>
      </c>
      <c r="K81" s="29">
        <f t="shared" si="16"/>
        <v>117.16164591439689</v>
      </c>
      <c r="L81" s="30">
        <f t="shared" si="17"/>
        <v>44105.429999999993</v>
      </c>
      <c r="M81" s="29">
        <f t="shared" si="18"/>
        <v>101.79358688302906</v>
      </c>
      <c r="N81" s="30">
        <f t="shared" si="19"/>
        <v>5305.429999999993</v>
      </c>
    </row>
    <row r="82" spans="1:14" ht="132" hidden="1" customHeight="1" outlineLevel="5" x14ac:dyDescent="0.2">
      <c r="A82" s="2" t="s">
        <v>86</v>
      </c>
      <c r="B82" s="16" t="s">
        <v>87</v>
      </c>
      <c r="C82" s="15"/>
      <c r="D82" s="15">
        <v>0</v>
      </c>
      <c r="E82" s="15">
        <v>0</v>
      </c>
      <c r="F82" s="15">
        <v>66.239999999999995</v>
      </c>
      <c r="G82" s="29">
        <f t="shared" si="13"/>
        <v>1.0312923875562905E-5</v>
      </c>
      <c r="H82" s="28">
        <f t="shared" si="20"/>
        <v>7.2256819231724458E-5</v>
      </c>
      <c r="I82" s="29" t="e">
        <f t="shared" si="14"/>
        <v>#DIV/0!</v>
      </c>
      <c r="J82" s="30">
        <f t="shared" si="15"/>
        <v>66.239999999999995</v>
      </c>
      <c r="K82" s="29" t="e">
        <f t="shared" si="16"/>
        <v>#DIV/0!</v>
      </c>
      <c r="L82" s="30">
        <f t="shared" si="17"/>
        <v>66.239999999999995</v>
      </c>
      <c r="M82" s="29" t="e">
        <f t="shared" si="18"/>
        <v>#DIV/0!</v>
      </c>
      <c r="N82" s="30">
        <f t="shared" si="19"/>
        <v>66.239999999999995</v>
      </c>
    </row>
    <row r="83" spans="1:14" ht="132" hidden="1" customHeight="1" outlineLevel="7" x14ac:dyDescent="0.2">
      <c r="A83" s="2" t="s">
        <v>86</v>
      </c>
      <c r="B83" s="16" t="s">
        <v>87</v>
      </c>
      <c r="C83" s="15"/>
      <c r="D83" s="15">
        <v>0</v>
      </c>
      <c r="E83" s="15">
        <v>0</v>
      </c>
      <c r="F83" s="15">
        <v>66.239999999999995</v>
      </c>
      <c r="G83" s="29">
        <f t="shared" si="13"/>
        <v>1.0312923875562905E-5</v>
      </c>
      <c r="H83" s="28">
        <f t="shared" si="20"/>
        <v>7.2256819231724458E-5</v>
      </c>
      <c r="I83" s="29" t="e">
        <f t="shared" si="14"/>
        <v>#DIV/0!</v>
      </c>
      <c r="J83" s="30">
        <f t="shared" si="15"/>
        <v>66.239999999999995</v>
      </c>
      <c r="K83" s="29" t="e">
        <f t="shared" si="16"/>
        <v>#DIV/0!</v>
      </c>
      <c r="L83" s="30">
        <f t="shared" si="17"/>
        <v>66.239999999999995</v>
      </c>
      <c r="M83" s="29" t="e">
        <f t="shared" si="18"/>
        <v>#DIV/0!</v>
      </c>
      <c r="N83" s="30">
        <f t="shared" si="19"/>
        <v>66.239999999999995</v>
      </c>
    </row>
    <row r="84" spans="1:14" ht="24" outlineLevel="7" x14ac:dyDescent="0.2">
      <c r="A84" s="2" t="s">
        <v>492</v>
      </c>
      <c r="B84" s="14" t="s">
        <v>493</v>
      </c>
      <c r="C84" s="15">
        <v>-1045.72</v>
      </c>
      <c r="D84" s="15">
        <v>0</v>
      </c>
      <c r="E84" s="15">
        <v>0</v>
      </c>
      <c r="F84" s="15">
        <v>0</v>
      </c>
      <c r="G84" s="29">
        <f t="shared" si="13"/>
        <v>0</v>
      </c>
      <c r="H84" s="28">
        <f t="shared" si="20"/>
        <v>0</v>
      </c>
      <c r="I84" s="29">
        <f t="shared" si="14"/>
        <v>0</v>
      </c>
      <c r="J84" s="30">
        <f t="shared" si="15"/>
        <v>1045.72</v>
      </c>
      <c r="K84" s="29">
        <v>0</v>
      </c>
      <c r="L84" s="30">
        <f t="shared" si="17"/>
        <v>0</v>
      </c>
      <c r="M84" s="29">
        <v>0</v>
      </c>
      <c r="N84" s="30">
        <f t="shared" si="19"/>
        <v>0</v>
      </c>
    </row>
    <row r="85" spans="1:14" ht="12" outlineLevel="2" collapsed="1" x14ac:dyDescent="0.2">
      <c r="A85" s="2" t="s">
        <v>88</v>
      </c>
      <c r="B85" s="14" t="s">
        <v>89</v>
      </c>
      <c r="C85" s="15">
        <v>102825</v>
      </c>
      <c r="D85" s="15">
        <v>150000</v>
      </c>
      <c r="E85" s="15">
        <v>44705</v>
      </c>
      <c r="F85" s="15">
        <v>44705</v>
      </c>
      <c r="G85" s="29">
        <f t="shared" si="13"/>
        <v>6.9601337840736657E-3</v>
      </c>
      <c r="H85" s="28">
        <f t="shared" si="20"/>
        <v>4.8765717146048347E-2</v>
      </c>
      <c r="I85" s="29">
        <f t="shared" si="14"/>
        <v>43.476780938487721</v>
      </c>
      <c r="J85" s="30">
        <f t="shared" si="15"/>
        <v>-58120</v>
      </c>
      <c r="K85" s="29">
        <f t="shared" si="16"/>
        <v>29.803333333333331</v>
      </c>
      <c r="L85" s="30">
        <f t="shared" si="17"/>
        <v>-105295</v>
      </c>
      <c r="M85" s="29">
        <f t="shared" si="18"/>
        <v>100</v>
      </c>
      <c r="N85" s="30">
        <f t="shared" si="19"/>
        <v>0</v>
      </c>
    </row>
    <row r="86" spans="1:14" ht="12" hidden="1" customHeight="1" outlineLevel="3" x14ac:dyDescent="0.2">
      <c r="A86" s="2" t="s">
        <v>90</v>
      </c>
      <c r="B86" s="14" t="s">
        <v>89</v>
      </c>
      <c r="C86" s="15"/>
      <c r="D86" s="15">
        <v>150000</v>
      </c>
      <c r="E86" s="15">
        <v>44705</v>
      </c>
      <c r="F86" s="15">
        <v>44705</v>
      </c>
      <c r="G86" s="29">
        <f t="shared" si="13"/>
        <v>6.9601337840736657E-3</v>
      </c>
      <c r="H86" s="28">
        <f t="shared" si="20"/>
        <v>4.8765717146048347E-2</v>
      </c>
      <c r="I86" s="29" t="e">
        <f t="shared" si="14"/>
        <v>#DIV/0!</v>
      </c>
      <c r="J86" s="30">
        <f t="shared" si="15"/>
        <v>44705</v>
      </c>
      <c r="K86" s="29">
        <f t="shared" si="16"/>
        <v>29.803333333333331</v>
      </c>
      <c r="L86" s="30">
        <f t="shared" si="17"/>
        <v>-105295</v>
      </c>
      <c r="M86" s="29">
        <f t="shared" si="18"/>
        <v>100</v>
      </c>
      <c r="N86" s="30">
        <f t="shared" si="19"/>
        <v>0</v>
      </c>
    </row>
    <row r="87" spans="1:14" ht="48" hidden="1" customHeight="1" outlineLevel="4" x14ac:dyDescent="0.2">
      <c r="A87" s="2" t="s">
        <v>91</v>
      </c>
      <c r="B87" s="14" t="s">
        <v>92</v>
      </c>
      <c r="C87" s="15"/>
      <c r="D87" s="15">
        <v>150000</v>
      </c>
      <c r="E87" s="15">
        <v>44705</v>
      </c>
      <c r="F87" s="15">
        <v>44705</v>
      </c>
      <c r="G87" s="29">
        <f t="shared" si="13"/>
        <v>6.9601337840736657E-3</v>
      </c>
      <c r="H87" s="28">
        <f t="shared" si="20"/>
        <v>4.8765717146048347E-2</v>
      </c>
      <c r="I87" s="29" t="e">
        <f t="shared" si="14"/>
        <v>#DIV/0!</v>
      </c>
      <c r="J87" s="30">
        <f t="shared" si="15"/>
        <v>44705</v>
      </c>
      <c r="K87" s="29">
        <f t="shared" si="16"/>
        <v>29.803333333333331</v>
      </c>
      <c r="L87" s="30">
        <f t="shared" si="17"/>
        <v>-105295</v>
      </c>
      <c r="M87" s="29">
        <f t="shared" si="18"/>
        <v>100</v>
      </c>
      <c r="N87" s="30">
        <f t="shared" si="19"/>
        <v>0</v>
      </c>
    </row>
    <row r="88" spans="1:14" ht="48" hidden="1" customHeight="1" outlineLevel="7" x14ac:dyDescent="0.2">
      <c r="A88" s="2" t="s">
        <v>91</v>
      </c>
      <c r="B88" s="14" t="s">
        <v>92</v>
      </c>
      <c r="C88" s="15"/>
      <c r="D88" s="15">
        <v>150000</v>
      </c>
      <c r="E88" s="15">
        <v>44705</v>
      </c>
      <c r="F88" s="15">
        <v>44705</v>
      </c>
      <c r="G88" s="29">
        <f t="shared" si="13"/>
        <v>6.9601337840736657E-3</v>
      </c>
      <c r="H88" s="28">
        <f t="shared" si="20"/>
        <v>4.8765717146048347E-2</v>
      </c>
      <c r="I88" s="29" t="e">
        <f t="shared" si="14"/>
        <v>#DIV/0!</v>
      </c>
      <c r="J88" s="30">
        <f t="shared" si="15"/>
        <v>44705</v>
      </c>
      <c r="K88" s="29">
        <f t="shared" si="16"/>
        <v>29.803333333333331</v>
      </c>
      <c r="L88" s="30">
        <f t="shared" si="17"/>
        <v>-105295</v>
      </c>
      <c r="M88" s="29">
        <f t="shared" si="18"/>
        <v>100</v>
      </c>
      <c r="N88" s="30">
        <f t="shared" si="19"/>
        <v>0</v>
      </c>
    </row>
    <row r="89" spans="1:14" ht="25.5" customHeight="1" outlineLevel="2" collapsed="1" x14ac:dyDescent="0.2">
      <c r="A89" s="2" t="s">
        <v>93</v>
      </c>
      <c r="B89" s="14" t="s">
        <v>94</v>
      </c>
      <c r="C89" s="15">
        <v>995698.03</v>
      </c>
      <c r="D89" s="15">
        <v>1120000</v>
      </c>
      <c r="E89" s="15">
        <v>1172400</v>
      </c>
      <c r="F89" s="15">
        <v>1439385.09</v>
      </c>
      <c r="G89" s="29">
        <f t="shared" si="13"/>
        <v>0.22409826178729259</v>
      </c>
      <c r="H89" s="28">
        <f t="shared" si="20"/>
        <v>1.5701296535774376</v>
      </c>
      <c r="I89" s="29">
        <f t="shared" si="14"/>
        <v>144.56040351912719</v>
      </c>
      <c r="J89" s="30">
        <f t="shared" si="15"/>
        <v>443687.06000000006</v>
      </c>
      <c r="K89" s="29">
        <f t="shared" si="16"/>
        <v>128.51652589285715</v>
      </c>
      <c r="L89" s="30">
        <f t="shared" si="17"/>
        <v>319385.09000000008</v>
      </c>
      <c r="M89" s="29">
        <f t="shared" si="18"/>
        <v>122.77252558853635</v>
      </c>
      <c r="N89" s="30">
        <f t="shared" si="19"/>
        <v>266985.09000000008</v>
      </c>
    </row>
    <row r="90" spans="1:14" ht="48" hidden="1" customHeight="1" outlineLevel="3" x14ac:dyDescent="0.2">
      <c r="A90" s="2" t="s">
        <v>95</v>
      </c>
      <c r="B90" s="14" t="s">
        <v>96</v>
      </c>
      <c r="C90" s="15"/>
      <c r="D90" s="15">
        <v>1120000</v>
      </c>
      <c r="E90" s="15">
        <v>1172400</v>
      </c>
      <c r="F90" s="15">
        <v>1439385.09</v>
      </c>
      <c r="G90" s="29">
        <f t="shared" si="13"/>
        <v>0.22409826178729259</v>
      </c>
      <c r="H90" s="28">
        <f t="shared" si="20"/>
        <v>1.5701296535774376</v>
      </c>
      <c r="I90" s="29" t="e">
        <f t="shared" si="14"/>
        <v>#DIV/0!</v>
      </c>
      <c r="J90" s="30">
        <f t="shared" si="15"/>
        <v>1439385.09</v>
      </c>
      <c r="K90" s="29">
        <f t="shared" si="16"/>
        <v>128.51652589285715</v>
      </c>
      <c r="L90" s="30">
        <f t="shared" si="17"/>
        <v>319385.09000000008</v>
      </c>
      <c r="M90" s="29">
        <f t="shared" si="18"/>
        <v>122.77252558853635</v>
      </c>
      <c r="N90" s="30">
        <f t="shared" si="19"/>
        <v>266985.09000000008</v>
      </c>
    </row>
    <row r="91" spans="1:14" ht="84" hidden="1" customHeight="1" outlineLevel="4" x14ac:dyDescent="0.2">
      <c r="A91" s="2" t="s">
        <v>97</v>
      </c>
      <c r="B91" s="14" t="s">
        <v>98</v>
      </c>
      <c r="C91" s="15"/>
      <c r="D91" s="15">
        <v>1120000</v>
      </c>
      <c r="E91" s="15">
        <v>1172400</v>
      </c>
      <c r="F91" s="15">
        <v>1439385.09</v>
      </c>
      <c r="G91" s="29">
        <f t="shared" si="13"/>
        <v>0.22409826178729259</v>
      </c>
      <c r="H91" s="28">
        <f t="shared" si="20"/>
        <v>1.5701296535774376</v>
      </c>
      <c r="I91" s="29" t="e">
        <f t="shared" si="14"/>
        <v>#DIV/0!</v>
      </c>
      <c r="J91" s="30">
        <f t="shared" si="15"/>
        <v>1439385.09</v>
      </c>
      <c r="K91" s="29">
        <f t="shared" si="16"/>
        <v>128.51652589285715</v>
      </c>
      <c r="L91" s="30">
        <f t="shared" si="17"/>
        <v>319385.09000000008</v>
      </c>
      <c r="M91" s="29">
        <f t="shared" si="18"/>
        <v>122.77252558853635</v>
      </c>
      <c r="N91" s="30">
        <f t="shared" si="19"/>
        <v>266985.09000000008</v>
      </c>
    </row>
    <row r="92" spans="1:14" ht="84" hidden="1" customHeight="1" outlineLevel="7" x14ac:dyDescent="0.2">
      <c r="A92" s="2" t="s">
        <v>97</v>
      </c>
      <c r="B92" s="14" t="s">
        <v>98</v>
      </c>
      <c r="C92" s="15"/>
      <c r="D92" s="15">
        <v>1120000</v>
      </c>
      <c r="E92" s="15">
        <v>1172400</v>
      </c>
      <c r="F92" s="15">
        <v>1439385.09</v>
      </c>
      <c r="G92" s="29">
        <f t="shared" si="13"/>
        <v>0.22409826178729259</v>
      </c>
      <c r="H92" s="28">
        <f t="shared" si="20"/>
        <v>1.5701296535774376</v>
      </c>
      <c r="I92" s="29" t="e">
        <f t="shared" si="14"/>
        <v>#DIV/0!</v>
      </c>
      <c r="J92" s="30">
        <f t="shared" si="15"/>
        <v>1439385.09</v>
      </c>
      <c r="K92" s="29">
        <f t="shared" si="16"/>
        <v>128.51652589285715</v>
      </c>
      <c r="L92" s="30">
        <f t="shared" si="17"/>
        <v>319385.09000000008</v>
      </c>
      <c r="M92" s="29">
        <f t="shared" si="18"/>
        <v>122.77252558853635</v>
      </c>
      <c r="N92" s="30">
        <f t="shared" si="19"/>
        <v>266985.09000000008</v>
      </c>
    </row>
    <row r="93" spans="1:14" ht="12" outlineLevel="1" x14ac:dyDescent="0.2">
      <c r="A93" s="2" t="s">
        <v>99</v>
      </c>
      <c r="B93" s="14" t="s">
        <v>100</v>
      </c>
      <c r="C93" s="15">
        <f>C94+C98</f>
        <v>4641938.82</v>
      </c>
      <c r="D93" s="15">
        <f t="shared" ref="D93:F93" si="21">D94+D98</f>
        <v>4950000</v>
      </c>
      <c r="E93" s="15">
        <f t="shared" si="21"/>
        <v>5312000</v>
      </c>
      <c r="F93" s="15">
        <f t="shared" si="21"/>
        <v>5629730.6799999997</v>
      </c>
      <c r="G93" s="29">
        <f t="shared" si="13"/>
        <v>0.87649432280738193</v>
      </c>
      <c r="H93" s="28">
        <f t="shared" si="20"/>
        <v>6.1410995179355865</v>
      </c>
      <c r="I93" s="29">
        <f t="shared" si="14"/>
        <v>121.27972595726713</v>
      </c>
      <c r="J93" s="30">
        <f t="shared" si="15"/>
        <v>987791.8599999994</v>
      </c>
      <c r="K93" s="29">
        <f t="shared" si="16"/>
        <v>113.73193292929294</v>
      </c>
      <c r="L93" s="30">
        <f t="shared" si="17"/>
        <v>679730.6799999997</v>
      </c>
      <c r="M93" s="29">
        <f t="shared" si="18"/>
        <v>105.98137575301206</v>
      </c>
      <c r="N93" s="30">
        <f t="shared" si="19"/>
        <v>317730.6799999997</v>
      </c>
    </row>
    <row r="94" spans="1:14" ht="12" outlineLevel="2" collapsed="1" x14ac:dyDescent="0.2">
      <c r="A94" s="2" t="s">
        <v>101</v>
      </c>
      <c r="B94" s="14" t="s">
        <v>102</v>
      </c>
      <c r="C94" s="15">
        <v>2473764.46</v>
      </c>
      <c r="D94" s="15">
        <v>2500000</v>
      </c>
      <c r="E94" s="15">
        <v>2862000</v>
      </c>
      <c r="F94" s="15">
        <v>3131871.62</v>
      </c>
      <c r="G94" s="29">
        <f t="shared" si="13"/>
        <v>0.48760195659866956</v>
      </c>
      <c r="H94" s="28">
        <f t="shared" si="20"/>
        <v>3.4163508681054964</v>
      </c>
      <c r="I94" s="29">
        <f t="shared" si="14"/>
        <v>126.6034689495054</v>
      </c>
      <c r="J94" s="30">
        <f t="shared" si="15"/>
        <v>658107.16000000015</v>
      </c>
      <c r="K94" s="29">
        <f t="shared" si="16"/>
        <v>125.2748648</v>
      </c>
      <c r="L94" s="30">
        <f t="shared" si="17"/>
        <v>631871.62000000011</v>
      </c>
      <c r="M94" s="29">
        <f t="shared" si="18"/>
        <v>109.42947658979736</v>
      </c>
      <c r="N94" s="30">
        <f t="shared" si="19"/>
        <v>269871.62000000011</v>
      </c>
    </row>
    <row r="95" spans="1:14" ht="60" hidden="1" customHeight="1" outlineLevel="3" x14ac:dyDescent="0.2">
      <c r="A95" s="2" t="s">
        <v>103</v>
      </c>
      <c r="B95" s="14" t="s">
        <v>104</v>
      </c>
      <c r="C95" s="15"/>
      <c r="D95" s="15">
        <v>2500000</v>
      </c>
      <c r="E95" s="15">
        <v>2862000</v>
      </c>
      <c r="F95" s="15">
        <v>3131871.62</v>
      </c>
      <c r="G95" s="29">
        <f t="shared" si="13"/>
        <v>0.48760195659866956</v>
      </c>
      <c r="H95" s="28">
        <f t="shared" si="20"/>
        <v>3.4163508681054964</v>
      </c>
      <c r="I95" s="29" t="e">
        <f t="shared" si="14"/>
        <v>#DIV/0!</v>
      </c>
      <c r="J95" s="30">
        <f t="shared" si="15"/>
        <v>3131871.62</v>
      </c>
      <c r="K95" s="29">
        <f t="shared" si="16"/>
        <v>125.2748648</v>
      </c>
      <c r="L95" s="30">
        <f t="shared" si="17"/>
        <v>631871.62000000011</v>
      </c>
      <c r="M95" s="29">
        <f t="shared" si="18"/>
        <v>109.42947658979736</v>
      </c>
      <c r="N95" s="30">
        <f t="shared" si="19"/>
        <v>269871.62000000011</v>
      </c>
    </row>
    <row r="96" spans="1:14" ht="96" hidden="1" customHeight="1" outlineLevel="4" x14ac:dyDescent="0.2">
      <c r="A96" s="2" t="s">
        <v>105</v>
      </c>
      <c r="B96" s="14" t="s">
        <v>106</v>
      </c>
      <c r="C96" s="15"/>
      <c r="D96" s="15">
        <v>2500000</v>
      </c>
      <c r="E96" s="15">
        <v>2862000</v>
      </c>
      <c r="F96" s="15">
        <v>3131871.62</v>
      </c>
      <c r="G96" s="29">
        <f t="shared" si="13"/>
        <v>0.48760195659866956</v>
      </c>
      <c r="H96" s="28">
        <f t="shared" si="20"/>
        <v>3.4163508681054964</v>
      </c>
      <c r="I96" s="29" t="e">
        <f t="shared" si="14"/>
        <v>#DIV/0!</v>
      </c>
      <c r="J96" s="30">
        <f t="shared" si="15"/>
        <v>3131871.62</v>
      </c>
      <c r="K96" s="29">
        <f t="shared" si="16"/>
        <v>125.2748648</v>
      </c>
      <c r="L96" s="30">
        <f t="shared" si="17"/>
        <v>631871.62000000011</v>
      </c>
      <c r="M96" s="29">
        <f t="shared" si="18"/>
        <v>109.42947658979736</v>
      </c>
      <c r="N96" s="30">
        <f t="shared" si="19"/>
        <v>269871.62000000011</v>
      </c>
    </row>
    <row r="97" spans="1:14" ht="96" hidden="1" customHeight="1" outlineLevel="7" x14ac:dyDescent="0.2">
      <c r="A97" s="2" t="s">
        <v>105</v>
      </c>
      <c r="B97" s="14" t="s">
        <v>106</v>
      </c>
      <c r="C97" s="15"/>
      <c r="D97" s="15">
        <v>2500000</v>
      </c>
      <c r="E97" s="15">
        <v>2862000</v>
      </c>
      <c r="F97" s="15">
        <v>3131871.62</v>
      </c>
      <c r="G97" s="29">
        <f t="shared" si="13"/>
        <v>0.48760195659866956</v>
      </c>
      <c r="H97" s="28">
        <f t="shared" si="20"/>
        <v>3.4163508681054964</v>
      </c>
      <c r="I97" s="29" t="e">
        <f t="shared" si="14"/>
        <v>#DIV/0!</v>
      </c>
      <c r="J97" s="30">
        <f t="shared" si="15"/>
        <v>3131871.62</v>
      </c>
      <c r="K97" s="29">
        <f t="shared" si="16"/>
        <v>125.2748648</v>
      </c>
      <c r="L97" s="30">
        <f t="shared" si="17"/>
        <v>631871.62000000011</v>
      </c>
      <c r="M97" s="29">
        <f t="shared" si="18"/>
        <v>109.42947658979736</v>
      </c>
      <c r="N97" s="30">
        <f t="shared" si="19"/>
        <v>269871.62000000011</v>
      </c>
    </row>
    <row r="98" spans="1:14" ht="12" outlineLevel="2" collapsed="1" x14ac:dyDescent="0.2">
      <c r="A98" s="2" t="s">
        <v>107</v>
      </c>
      <c r="B98" s="14" t="s">
        <v>108</v>
      </c>
      <c r="C98" s="15">
        <f>C99+C103</f>
        <v>2168174.36</v>
      </c>
      <c r="D98" s="15">
        <f t="shared" ref="D98:F98" si="22">D99+D103</f>
        <v>2450000</v>
      </c>
      <c r="E98" s="15">
        <f t="shared" si="22"/>
        <v>2450000</v>
      </c>
      <c r="F98" s="15">
        <f t="shared" si="22"/>
        <v>2497859.06</v>
      </c>
      <c r="G98" s="29">
        <f t="shared" si="13"/>
        <v>0.38889236620871248</v>
      </c>
      <c r="H98" s="28">
        <f t="shared" si="20"/>
        <v>2.724748649830091</v>
      </c>
      <c r="I98" s="29">
        <f t="shared" si="14"/>
        <v>115.20563595263621</v>
      </c>
      <c r="J98" s="30">
        <f t="shared" si="15"/>
        <v>329684.70000000019</v>
      </c>
      <c r="K98" s="29">
        <f t="shared" si="16"/>
        <v>101.95343102040817</v>
      </c>
      <c r="L98" s="30">
        <f t="shared" si="17"/>
        <v>47859.060000000056</v>
      </c>
      <c r="M98" s="29">
        <f t="shared" si="18"/>
        <v>101.95343102040817</v>
      </c>
      <c r="N98" s="30">
        <f t="shared" si="19"/>
        <v>47859.060000000056</v>
      </c>
    </row>
    <row r="99" spans="1:14" ht="12" hidden="1" outlineLevel="3" collapsed="1" x14ac:dyDescent="0.2">
      <c r="A99" s="2" t="s">
        <v>109</v>
      </c>
      <c r="B99" s="14" t="s">
        <v>110</v>
      </c>
      <c r="C99" s="15">
        <v>400680.35</v>
      </c>
      <c r="D99" s="15">
        <v>645000</v>
      </c>
      <c r="E99" s="15">
        <v>645000</v>
      </c>
      <c r="F99" s="15">
        <v>636574.48</v>
      </c>
      <c r="G99" s="29">
        <f t="shared" si="13"/>
        <v>9.9108456421588775E-2</v>
      </c>
      <c r="H99" s="28">
        <f t="shared" si="20"/>
        <v>0.69439684675255142</v>
      </c>
      <c r="I99" s="29">
        <f t="shared" si="14"/>
        <v>158.87339621221756</v>
      </c>
      <c r="J99" s="30">
        <f t="shared" si="15"/>
        <v>235894.13</v>
      </c>
      <c r="K99" s="29">
        <f t="shared" si="16"/>
        <v>98.693717829457356</v>
      </c>
      <c r="L99" s="30">
        <f t="shared" si="17"/>
        <v>-8425.5200000000186</v>
      </c>
      <c r="M99" s="29">
        <f t="shared" si="18"/>
        <v>98.693717829457356</v>
      </c>
      <c r="N99" s="30">
        <f t="shared" si="19"/>
        <v>-8425.5200000000186</v>
      </c>
    </row>
    <row r="100" spans="1:14" ht="48" hidden="1" customHeight="1" outlineLevel="4" x14ac:dyDescent="0.2">
      <c r="A100" s="2" t="s">
        <v>111</v>
      </c>
      <c r="B100" s="14" t="s">
        <v>112</v>
      </c>
      <c r="C100" s="15"/>
      <c r="D100" s="15">
        <v>645000</v>
      </c>
      <c r="E100" s="15">
        <v>645000</v>
      </c>
      <c r="F100" s="15">
        <v>636574.48</v>
      </c>
      <c r="G100" s="29">
        <f t="shared" si="13"/>
        <v>9.9108456421588775E-2</v>
      </c>
      <c r="H100" s="28">
        <f t="shared" si="20"/>
        <v>0.69439684675255142</v>
      </c>
      <c r="I100" s="29" t="e">
        <f t="shared" si="14"/>
        <v>#DIV/0!</v>
      </c>
      <c r="J100" s="30">
        <f t="shared" si="15"/>
        <v>636574.48</v>
      </c>
      <c r="K100" s="29">
        <f t="shared" si="16"/>
        <v>98.693717829457356</v>
      </c>
      <c r="L100" s="30">
        <f t="shared" si="17"/>
        <v>-8425.5200000000186</v>
      </c>
      <c r="M100" s="29">
        <f t="shared" si="18"/>
        <v>98.693717829457356</v>
      </c>
      <c r="N100" s="30">
        <f t="shared" si="19"/>
        <v>-8425.5200000000186</v>
      </c>
    </row>
    <row r="101" spans="1:14" ht="84" hidden="1" customHeight="1" outlineLevel="5" x14ac:dyDescent="0.2">
      <c r="A101" s="2" t="s">
        <v>113</v>
      </c>
      <c r="B101" s="14" t="s">
        <v>114</v>
      </c>
      <c r="C101" s="15"/>
      <c r="D101" s="15">
        <v>645000</v>
      </c>
      <c r="E101" s="15">
        <v>645000</v>
      </c>
      <c r="F101" s="15">
        <v>636574.48</v>
      </c>
      <c r="G101" s="29">
        <f t="shared" si="13"/>
        <v>9.9108456421588775E-2</v>
      </c>
      <c r="H101" s="28">
        <f t="shared" si="20"/>
        <v>0.69439684675255142</v>
      </c>
      <c r="I101" s="29" t="e">
        <f t="shared" si="14"/>
        <v>#DIV/0!</v>
      </c>
      <c r="J101" s="30">
        <f t="shared" si="15"/>
        <v>636574.48</v>
      </c>
      <c r="K101" s="29">
        <f t="shared" si="16"/>
        <v>98.693717829457356</v>
      </c>
      <c r="L101" s="30">
        <f t="shared" si="17"/>
        <v>-8425.5200000000186</v>
      </c>
      <c r="M101" s="29">
        <f t="shared" si="18"/>
        <v>98.693717829457356</v>
      </c>
      <c r="N101" s="30">
        <f t="shared" si="19"/>
        <v>-8425.5200000000186</v>
      </c>
    </row>
    <row r="102" spans="1:14" ht="84" hidden="1" customHeight="1" outlineLevel="7" x14ac:dyDescent="0.2">
      <c r="A102" s="2" t="s">
        <v>113</v>
      </c>
      <c r="B102" s="14" t="s">
        <v>114</v>
      </c>
      <c r="C102" s="15"/>
      <c r="D102" s="15">
        <v>645000</v>
      </c>
      <c r="E102" s="15">
        <v>645000</v>
      </c>
      <c r="F102" s="15">
        <v>636574.48</v>
      </c>
      <c r="G102" s="29">
        <f t="shared" si="13"/>
        <v>9.9108456421588775E-2</v>
      </c>
      <c r="H102" s="28">
        <f t="shared" si="20"/>
        <v>0.69439684675255142</v>
      </c>
      <c r="I102" s="29" t="e">
        <f t="shared" si="14"/>
        <v>#DIV/0!</v>
      </c>
      <c r="J102" s="30">
        <f t="shared" si="15"/>
        <v>636574.48</v>
      </c>
      <c r="K102" s="29">
        <f t="shared" si="16"/>
        <v>98.693717829457356</v>
      </c>
      <c r="L102" s="30">
        <f t="shared" si="17"/>
        <v>-8425.5200000000186</v>
      </c>
      <c r="M102" s="29">
        <f t="shared" si="18"/>
        <v>98.693717829457356</v>
      </c>
      <c r="N102" s="30">
        <f t="shared" si="19"/>
        <v>-8425.5200000000186</v>
      </c>
    </row>
    <row r="103" spans="1:14" ht="12" hidden="1" outlineLevel="3" collapsed="1" x14ac:dyDescent="0.2">
      <c r="A103" s="2" t="s">
        <v>115</v>
      </c>
      <c r="B103" s="14" t="s">
        <v>116</v>
      </c>
      <c r="C103" s="15">
        <v>1767494.01</v>
      </c>
      <c r="D103" s="15">
        <v>1805000</v>
      </c>
      <c r="E103" s="15">
        <v>1805000</v>
      </c>
      <c r="F103" s="15">
        <v>1861284.58</v>
      </c>
      <c r="G103" s="29">
        <f t="shared" si="13"/>
        <v>0.28978390978712371</v>
      </c>
      <c r="H103" s="28">
        <f t="shared" si="20"/>
        <v>2.0303518030775392</v>
      </c>
      <c r="I103" s="29">
        <f t="shared" si="14"/>
        <v>105.30641515441401</v>
      </c>
      <c r="J103" s="30">
        <f t="shared" si="15"/>
        <v>93790.570000000065</v>
      </c>
      <c r="K103" s="29">
        <f t="shared" si="16"/>
        <v>103.1182592797784</v>
      </c>
      <c r="L103" s="30">
        <f t="shared" si="17"/>
        <v>56284.580000000075</v>
      </c>
      <c r="M103" s="29">
        <f t="shared" si="18"/>
        <v>103.1182592797784</v>
      </c>
      <c r="N103" s="30">
        <f t="shared" si="19"/>
        <v>56284.580000000075</v>
      </c>
    </row>
    <row r="104" spans="1:14" ht="48" hidden="1" customHeight="1" outlineLevel="4" x14ac:dyDescent="0.2">
      <c r="A104" s="2" t="s">
        <v>117</v>
      </c>
      <c r="B104" s="14" t="s">
        <v>118</v>
      </c>
      <c r="C104" s="15"/>
      <c r="D104" s="15">
        <v>1805000</v>
      </c>
      <c r="E104" s="15">
        <v>1805000</v>
      </c>
      <c r="F104" s="15">
        <v>1861284.58</v>
      </c>
      <c r="G104" s="29">
        <f t="shared" si="13"/>
        <v>0.28978390978712371</v>
      </c>
      <c r="H104" s="28">
        <f t="shared" si="20"/>
        <v>2.0303518030775392</v>
      </c>
      <c r="I104" s="29" t="e">
        <f t="shared" si="14"/>
        <v>#DIV/0!</v>
      </c>
      <c r="J104" s="30">
        <f t="shared" si="15"/>
        <v>1861284.58</v>
      </c>
      <c r="K104" s="29">
        <f t="shared" si="16"/>
        <v>103.1182592797784</v>
      </c>
      <c r="L104" s="30">
        <f t="shared" si="17"/>
        <v>56284.580000000075</v>
      </c>
      <c r="M104" s="29">
        <f t="shared" si="18"/>
        <v>103.1182592797784</v>
      </c>
      <c r="N104" s="30">
        <f t="shared" si="19"/>
        <v>56284.580000000075</v>
      </c>
    </row>
    <row r="105" spans="1:14" ht="84" hidden="1" customHeight="1" outlineLevel="5" x14ac:dyDescent="0.2">
      <c r="A105" s="2" t="s">
        <v>119</v>
      </c>
      <c r="B105" s="14" t="s">
        <v>120</v>
      </c>
      <c r="C105" s="15"/>
      <c r="D105" s="15">
        <v>1805000</v>
      </c>
      <c r="E105" s="15">
        <v>1805000</v>
      </c>
      <c r="F105" s="15">
        <v>1861284.58</v>
      </c>
      <c r="G105" s="29">
        <f t="shared" si="13"/>
        <v>0.28978390978712371</v>
      </c>
      <c r="H105" s="28">
        <f t="shared" si="20"/>
        <v>2.0303518030775392</v>
      </c>
      <c r="I105" s="29" t="e">
        <f t="shared" si="14"/>
        <v>#DIV/0!</v>
      </c>
      <c r="J105" s="30">
        <f t="shared" si="15"/>
        <v>1861284.58</v>
      </c>
      <c r="K105" s="29">
        <f t="shared" si="16"/>
        <v>103.1182592797784</v>
      </c>
      <c r="L105" s="30">
        <f t="shared" si="17"/>
        <v>56284.580000000075</v>
      </c>
      <c r="M105" s="29">
        <f t="shared" si="18"/>
        <v>103.1182592797784</v>
      </c>
      <c r="N105" s="30">
        <f t="shared" si="19"/>
        <v>56284.580000000075</v>
      </c>
    </row>
    <row r="106" spans="1:14" ht="84" hidden="1" customHeight="1" outlineLevel="7" x14ac:dyDescent="0.2">
      <c r="A106" s="2" t="s">
        <v>119</v>
      </c>
      <c r="B106" s="14" t="s">
        <v>120</v>
      </c>
      <c r="C106" s="15"/>
      <c r="D106" s="15">
        <v>1805000</v>
      </c>
      <c r="E106" s="15">
        <v>1805000</v>
      </c>
      <c r="F106" s="15">
        <v>1861284.58</v>
      </c>
      <c r="G106" s="29">
        <f t="shared" si="13"/>
        <v>0.28978390978712371</v>
      </c>
      <c r="H106" s="28">
        <f t="shared" si="20"/>
        <v>2.0303518030775392</v>
      </c>
      <c r="I106" s="29" t="e">
        <f t="shared" si="14"/>
        <v>#DIV/0!</v>
      </c>
      <c r="J106" s="30">
        <f t="shared" si="15"/>
        <v>1861284.58</v>
      </c>
      <c r="K106" s="29">
        <f t="shared" si="16"/>
        <v>103.1182592797784</v>
      </c>
      <c r="L106" s="30">
        <f t="shared" si="17"/>
        <v>56284.580000000075</v>
      </c>
      <c r="M106" s="29">
        <f t="shared" si="18"/>
        <v>103.1182592797784</v>
      </c>
      <c r="N106" s="30">
        <f t="shared" si="19"/>
        <v>56284.580000000075</v>
      </c>
    </row>
    <row r="107" spans="1:14" ht="12" outlineLevel="1" collapsed="1" x14ac:dyDescent="0.2">
      <c r="A107" s="2" t="s">
        <v>121</v>
      </c>
      <c r="B107" s="14" t="s">
        <v>122</v>
      </c>
      <c r="C107" s="15">
        <v>1866184.56</v>
      </c>
      <c r="D107" s="15">
        <v>1100000</v>
      </c>
      <c r="E107" s="15">
        <v>3734400</v>
      </c>
      <c r="F107" s="15">
        <v>3831410.42</v>
      </c>
      <c r="G107" s="29">
        <f t="shared" si="13"/>
        <v>0.59651334537286371</v>
      </c>
      <c r="H107" s="28">
        <f t="shared" si="20"/>
        <v>4.1794313122053968</v>
      </c>
      <c r="I107" s="29">
        <f t="shared" si="14"/>
        <v>205.30715461497547</v>
      </c>
      <c r="J107" s="30">
        <f t="shared" si="15"/>
        <v>1965225.8599999999</v>
      </c>
      <c r="K107" s="29">
        <f t="shared" si="16"/>
        <v>348.31003818181819</v>
      </c>
      <c r="L107" s="30">
        <f t="shared" si="17"/>
        <v>2731410.42</v>
      </c>
      <c r="M107" s="29">
        <f t="shared" si="18"/>
        <v>102.5977511782348</v>
      </c>
      <c r="N107" s="30">
        <f t="shared" si="19"/>
        <v>97010.419999999925</v>
      </c>
    </row>
    <row r="108" spans="1:14" ht="36" hidden="1" customHeight="1" outlineLevel="2" x14ac:dyDescent="0.2">
      <c r="A108" s="2" t="s">
        <v>123</v>
      </c>
      <c r="B108" s="14" t="s">
        <v>124</v>
      </c>
      <c r="C108" s="15"/>
      <c r="D108" s="15">
        <v>1100000</v>
      </c>
      <c r="E108" s="15">
        <v>3734400</v>
      </c>
      <c r="F108" s="15">
        <v>3831410.42</v>
      </c>
      <c r="G108" s="29">
        <f t="shared" si="13"/>
        <v>0.59651334537286371</v>
      </c>
      <c r="H108" s="28">
        <f t="shared" si="20"/>
        <v>4.1794313122053968</v>
      </c>
      <c r="I108" s="29" t="e">
        <f t="shared" si="14"/>
        <v>#DIV/0!</v>
      </c>
      <c r="J108" s="30">
        <f t="shared" si="15"/>
        <v>3831410.42</v>
      </c>
      <c r="K108" s="29">
        <f t="shared" si="16"/>
        <v>348.31003818181819</v>
      </c>
      <c r="L108" s="30">
        <f t="shared" si="17"/>
        <v>2731410.42</v>
      </c>
      <c r="M108" s="29">
        <f t="shared" si="18"/>
        <v>102.5977511782348</v>
      </c>
      <c r="N108" s="30">
        <f t="shared" si="19"/>
        <v>97010.419999999925</v>
      </c>
    </row>
    <row r="109" spans="1:14" ht="60" hidden="1" customHeight="1" outlineLevel="3" x14ac:dyDescent="0.2">
      <c r="A109" s="2" t="s">
        <v>125</v>
      </c>
      <c r="B109" s="14" t="s">
        <v>126</v>
      </c>
      <c r="C109" s="15"/>
      <c r="D109" s="15">
        <v>1100000</v>
      </c>
      <c r="E109" s="15">
        <v>3734400</v>
      </c>
      <c r="F109" s="15">
        <v>3831410.42</v>
      </c>
      <c r="G109" s="29">
        <f t="shared" si="13"/>
        <v>0.59651334537286371</v>
      </c>
      <c r="H109" s="28">
        <f t="shared" si="20"/>
        <v>4.1794313122053968</v>
      </c>
      <c r="I109" s="29" t="e">
        <f t="shared" si="14"/>
        <v>#DIV/0!</v>
      </c>
      <c r="J109" s="30">
        <f t="shared" si="15"/>
        <v>3831410.42</v>
      </c>
      <c r="K109" s="29">
        <f t="shared" si="16"/>
        <v>348.31003818181819</v>
      </c>
      <c r="L109" s="30">
        <f t="shared" si="17"/>
        <v>2731410.42</v>
      </c>
      <c r="M109" s="29">
        <f t="shared" si="18"/>
        <v>102.5977511782348</v>
      </c>
      <c r="N109" s="30">
        <f t="shared" si="19"/>
        <v>97010.419999999925</v>
      </c>
    </row>
    <row r="110" spans="1:14" ht="84" hidden="1" customHeight="1" outlineLevel="4" x14ac:dyDescent="0.2">
      <c r="A110" s="2" t="s">
        <v>127</v>
      </c>
      <c r="B110" s="14" t="s">
        <v>128</v>
      </c>
      <c r="C110" s="15"/>
      <c r="D110" s="15">
        <v>1100000</v>
      </c>
      <c r="E110" s="15">
        <v>3410400</v>
      </c>
      <c r="F110" s="15">
        <v>3500872.59</v>
      </c>
      <c r="G110" s="29">
        <f t="shared" si="13"/>
        <v>0.54505181942504144</v>
      </c>
      <c r="H110" s="28">
        <f t="shared" si="20"/>
        <v>3.818869533347359</v>
      </c>
      <c r="I110" s="29" t="e">
        <f t="shared" si="14"/>
        <v>#DIV/0!</v>
      </c>
      <c r="J110" s="30">
        <f t="shared" si="15"/>
        <v>3500872.59</v>
      </c>
      <c r="K110" s="29">
        <f t="shared" si="16"/>
        <v>318.26114454545456</v>
      </c>
      <c r="L110" s="30">
        <f t="shared" si="17"/>
        <v>2400872.59</v>
      </c>
      <c r="M110" s="29">
        <f t="shared" si="18"/>
        <v>102.652843947924</v>
      </c>
      <c r="N110" s="30">
        <f t="shared" si="19"/>
        <v>90472.589999999851</v>
      </c>
    </row>
    <row r="111" spans="1:14" ht="84" hidden="1" customHeight="1" outlineLevel="7" x14ac:dyDescent="0.2">
      <c r="A111" s="2" t="s">
        <v>127</v>
      </c>
      <c r="B111" s="14" t="s">
        <v>128</v>
      </c>
      <c r="C111" s="15"/>
      <c r="D111" s="15">
        <v>1100000</v>
      </c>
      <c r="E111" s="15">
        <v>3410400</v>
      </c>
      <c r="F111" s="15">
        <v>3500872.59</v>
      </c>
      <c r="G111" s="29">
        <f t="shared" si="13"/>
        <v>0.54505181942504144</v>
      </c>
      <c r="H111" s="28">
        <f t="shared" si="20"/>
        <v>3.818869533347359</v>
      </c>
      <c r="I111" s="29" t="e">
        <f t="shared" si="14"/>
        <v>#DIV/0!</v>
      </c>
      <c r="J111" s="30">
        <f t="shared" si="15"/>
        <v>3500872.59</v>
      </c>
      <c r="K111" s="29">
        <f t="shared" si="16"/>
        <v>318.26114454545456</v>
      </c>
      <c r="L111" s="30">
        <f t="shared" si="17"/>
        <v>2400872.59</v>
      </c>
      <c r="M111" s="29">
        <f t="shared" si="18"/>
        <v>102.652843947924</v>
      </c>
      <c r="N111" s="30">
        <f t="shared" si="19"/>
        <v>90472.589999999851</v>
      </c>
    </row>
    <row r="112" spans="1:14" ht="108" hidden="1" customHeight="1" outlineLevel="4" x14ac:dyDescent="0.2">
      <c r="A112" s="2" t="s">
        <v>129</v>
      </c>
      <c r="B112" s="16" t="s">
        <v>130</v>
      </c>
      <c r="C112" s="15"/>
      <c r="D112" s="15">
        <v>0</v>
      </c>
      <c r="E112" s="15">
        <v>324000</v>
      </c>
      <c r="F112" s="15">
        <v>330537.83</v>
      </c>
      <c r="G112" s="29">
        <f t="shared" si="13"/>
        <v>5.1461525947822349E-2</v>
      </c>
      <c r="H112" s="28">
        <f t="shared" si="20"/>
        <v>0.36056177885803858</v>
      </c>
      <c r="I112" s="29" t="e">
        <f t="shared" si="14"/>
        <v>#DIV/0!</v>
      </c>
      <c r="J112" s="30">
        <f t="shared" si="15"/>
        <v>330537.83</v>
      </c>
      <c r="K112" s="29" t="e">
        <f t="shared" si="16"/>
        <v>#DIV/0!</v>
      </c>
      <c r="L112" s="30">
        <f t="shared" si="17"/>
        <v>330537.83</v>
      </c>
      <c r="M112" s="29">
        <f t="shared" si="18"/>
        <v>102.01784876543209</v>
      </c>
      <c r="N112" s="30">
        <f t="shared" si="19"/>
        <v>6537.8300000000163</v>
      </c>
    </row>
    <row r="113" spans="1:14" ht="108" hidden="1" customHeight="1" outlineLevel="7" x14ac:dyDescent="0.2">
      <c r="A113" s="2" t="s">
        <v>129</v>
      </c>
      <c r="B113" s="16" t="s">
        <v>130</v>
      </c>
      <c r="C113" s="15"/>
      <c r="D113" s="15">
        <v>0</v>
      </c>
      <c r="E113" s="15">
        <v>324000</v>
      </c>
      <c r="F113" s="15">
        <v>330537.83</v>
      </c>
      <c r="G113" s="29">
        <f t="shared" si="13"/>
        <v>5.1461525947822349E-2</v>
      </c>
      <c r="H113" s="28">
        <f t="shared" si="20"/>
        <v>0.36056177885803858</v>
      </c>
      <c r="I113" s="29" t="e">
        <f t="shared" si="14"/>
        <v>#DIV/0!</v>
      </c>
      <c r="J113" s="30">
        <f t="shared" si="15"/>
        <v>330537.83</v>
      </c>
      <c r="K113" s="29" t="e">
        <f t="shared" si="16"/>
        <v>#DIV/0!</v>
      </c>
      <c r="L113" s="30">
        <f t="shared" si="17"/>
        <v>330537.83</v>
      </c>
      <c r="M113" s="29">
        <f t="shared" si="18"/>
        <v>102.01784876543209</v>
      </c>
      <c r="N113" s="30">
        <f t="shared" si="19"/>
        <v>6537.8300000000163</v>
      </c>
    </row>
    <row r="114" spans="1:14" s="21" customFormat="1" ht="12" outlineLevel="7" x14ac:dyDescent="0.2">
      <c r="A114" s="18"/>
      <c r="B114" s="22" t="s">
        <v>485</v>
      </c>
      <c r="C114" s="20">
        <f>C115+C144+C152+C164+C180+C276</f>
        <v>39879940.32</v>
      </c>
      <c r="D114" s="20">
        <f t="shared" ref="D114:F114" si="23">D115+D144+D152+D164+D180+D276</f>
        <v>29559878.600000001</v>
      </c>
      <c r="E114" s="20">
        <f t="shared" si="23"/>
        <v>33507490.039999999</v>
      </c>
      <c r="F114" s="20">
        <f t="shared" si="23"/>
        <v>33818696.850000001</v>
      </c>
      <c r="G114" s="31">
        <f t="shared" si="13"/>
        <v>5.2652422431278527</v>
      </c>
      <c r="H114" s="27">
        <f t="shared" si="20"/>
        <v>36.890571632592689</v>
      </c>
      <c r="I114" s="31">
        <f t="shared" si="14"/>
        <v>84.801272465896218</v>
      </c>
      <c r="J114" s="33">
        <f t="shared" si="15"/>
        <v>-6061243.4699999988</v>
      </c>
      <c r="K114" s="31">
        <f t="shared" si="16"/>
        <v>114.40742808057405</v>
      </c>
      <c r="L114" s="33">
        <f t="shared" si="17"/>
        <v>4258818.25</v>
      </c>
      <c r="M114" s="31">
        <f t="shared" si="18"/>
        <v>100.92876789526311</v>
      </c>
      <c r="N114" s="33">
        <f t="shared" si="19"/>
        <v>311206.81000000238</v>
      </c>
    </row>
    <row r="115" spans="1:14" ht="48" customHeight="1" outlineLevel="1" x14ac:dyDescent="0.2">
      <c r="A115" s="2" t="s">
        <v>131</v>
      </c>
      <c r="B115" s="14" t="s">
        <v>132</v>
      </c>
      <c r="C115" s="15">
        <f>C116+C129+C136+C140</f>
        <v>22776861.349999998</v>
      </c>
      <c r="D115" s="15">
        <f t="shared" ref="D115:F115" si="24">D116+D129+D136+D140</f>
        <v>22009800</v>
      </c>
      <c r="E115" s="15">
        <f t="shared" si="24"/>
        <v>23296600</v>
      </c>
      <c r="F115" s="15">
        <f t="shared" si="24"/>
        <v>23326744.359999999</v>
      </c>
      <c r="G115" s="29">
        <f t="shared" si="13"/>
        <v>3.631747265238471</v>
      </c>
      <c r="H115" s="28">
        <f t="shared" si="20"/>
        <v>25.445597078580441</v>
      </c>
      <c r="I115" s="29">
        <f t="shared" si="14"/>
        <v>102.41421766392762</v>
      </c>
      <c r="J115" s="30">
        <f t="shared" si="15"/>
        <v>549883.01000000164</v>
      </c>
      <c r="K115" s="29">
        <f t="shared" si="16"/>
        <v>105.98344537433324</v>
      </c>
      <c r="L115" s="30">
        <f t="shared" si="17"/>
        <v>1316944.3599999994</v>
      </c>
      <c r="M115" s="29">
        <f t="shared" si="18"/>
        <v>100.12939381712354</v>
      </c>
      <c r="N115" s="30">
        <f t="shared" si="19"/>
        <v>30144.359999999404</v>
      </c>
    </row>
    <row r="116" spans="1:14" ht="108" outlineLevel="2" x14ac:dyDescent="0.2">
      <c r="A116" s="2" t="s">
        <v>133</v>
      </c>
      <c r="B116" s="16" t="s">
        <v>134</v>
      </c>
      <c r="C116" s="15">
        <f>C117+C120+C123+C126</f>
        <v>18458438.369999997</v>
      </c>
      <c r="D116" s="15">
        <f t="shared" ref="D116:F116" si="25">D117+D120+D123+D126</f>
        <v>17983000</v>
      </c>
      <c r="E116" s="15">
        <f t="shared" si="25"/>
        <v>18992400</v>
      </c>
      <c r="F116" s="15">
        <f t="shared" si="25"/>
        <v>18967232.899999999</v>
      </c>
      <c r="G116" s="29">
        <f t="shared" si="13"/>
        <v>2.9530137232453533</v>
      </c>
      <c r="H116" s="28">
        <f t="shared" si="20"/>
        <v>20.690095395249351</v>
      </c>
      <c r="I116" s="29">
        <f t="shared" si="14"/>
        <v>102.75643323558145</v>
      </c>
      <c r="J116" s="30">
        <f t="shared" si="15"/>
        <v>508794.53000000119</v>
      </c>
      <c r="K116" s="29">
        <f t="shared" si="16"/>
        <v>105.47312962242117</v>
      </c>
      <c r="L116" s="30">
        <f t="shared" si="17"/>
        <v>984232.89999999851</v>
      </c>
      <c r="M116" s="29">
        <f t="shared" si="18"/>
        <v>99.86748857437712</v>
      </c>
      <c r="N116" s="30">
        <f t="shared" si="19"/>
        <v>-25167.10000000149</v>
      </c>
    </row>
    <row r="117" spans="1:14" ht="84" outlineLevel="3" collapsed="1" x14ac:dyDescent="0.2">
      <c r="A117" s="2" t="s">
        <v>135</v>
      </c>
      <c r="B117" s="14" t="s">
        <v>136</v>
      </c>
      <c r="C117" s="15">
        <v>17446388.640000001</v>
      </c>
      <c r="D117" s="15">
        <v>17025700</v>
      </c>
      <c r="E117" s="15">
        <v>17954000</v>
      </c>
      <c r="F117" s="15">
        <v>17969769.489999998</v>
      </c>
      <c r="G117" s="29">
        <f t="shared" si="13"/>
        <v>2.7977183697430981</v>
      </c>
      <c r="H117" s="28">
        <f t="shared" si="20"/>
        <v>19.602028769243471</v>
      </c>
      <c r="I117" s="29">
        <f t="shared" si="14"/>
        <v>102.99993804333822</v>
      </c>
      <c r="J117" s="30">
        <f t="shared" si="15"/>
        <v>523380.84999999776</v>
      </c>
      <c r="K117" s="29">
        <f t="shared" si="16"/>
        <v>105.54496725538449</v>
      </c>
      <c r="L117" s="30">
        <f t="shared" si="17"/>
        <v>944069.48999999836</v>
      </c>
      <c r="M117" s="29">
        <f t="shared" si="18"/>
        <v>100.08783273922243</v>
      </c>
      <c r="N117" s="30">
        <f t="shared" si="19"/>
        <v>15769.489999998361</v>
      </c>
    </row>
    <row r="118" spans="1:14" ht="108" hidden="1" customHeight="1" outlineLevel="4" x14ac:dyDescent="0.2">
      <c r="A118" s="2" t="s">
        <v>137</v>
      </c>
      <c r="B118" s="16" t="s">
        <v>138</v>
      </c>
      <c r="C118" s="15"/>
      <c r="D118" s="15">
        <v>17025700</v>
      </c>
      <c r="E118" s="15">
        <v>17954000</v>
      </c>
      <c r="F118" s="15">
        <v>17969769.489999998</v>
      </c>
      <c r="G118" s="29">
        <f t="shared" si="13"/>
        <v>2.7977183697430981</v>
      </c>
      <c r="H118" s="28">
        <f t="shared" si="20"/>
        <v>19.602028769243471</v>
      </c>
      <c r="I118" s="29" t="e">
        <f t="shared" si="14"/>
        <v>#DIV/0!</v>
      </c>
      <c r="J118" s="30">
        <f t="shared" si="15"/>
        <v>17969769.489999998</v>
      </c>
      <c r="K118" s="29">
        <f t="shared" si="16"/>
        <v>105.54496725538449</v>
      </c>
      <c r="L118" s="30">
        <f t="shared" si="17"/>
        <v>944069.48999999836</v>
      </c>
      <c r="M118" s="29">
        <f t="shared" si="18"/>
        <v>100.08783273922243</v>
      </c>
      <c r="N118" s="30">
        <f t="shared" si="19"/>
        <v>15769.489999998361</v>
      </c>
    </row>
    <row r="119" spans="1:14" ht="108" hidden="1" customHeight="1" outlineLevel="7" x14ac:dyDescent="0.2">
      <c r="A119" s="2" t="s">
        <v>137</v>
      </c>
      <c r="B119" s="16" t="s">
        <v>138</v>
      </c>
      <c r="C119" s="15"/>
      <c r="D119" s="15">
        <v>17025700</v>
      </c>
      <c r="E119" s="15">
        <v>17954000</v>
      </c>
      <c r="F119" s="15">
        <v>17969769.489999998</v>
      </c>
      <c r="G119" s="29">
        <f t="shared" si="13"/>
        <v>2.7977183697430981</v>
      </c>
      <c r="H119" s="28">
        <f t="shared" si="20"/>
        <v>19.602028769243471</v>
      </c>
      <c r="I119" s="29" t="e">
        <f t="shared" si="14"/>
        <v>#DIV/0!</v>
      </c>
      <c r="J119" s="30">
        <f t="shared" si="15"/>
        <v>17969769.489999998</v>
      </c>
      <c r="K119" s="29">
        <f t="shared" si="16"/>
        <v>105.54496725538449</v>
      </c>
      <c r="L119" s="30">
        <f t="shared" si="17"/>
        <v>944069.48999999836</v>
      </c>
      <c r="M119" s="29">
        <f t="shared" si="18"/>
        <v>100.08783273922243</v>
      </c>
      <c r="N119" s="30">
        <f t="shared" si="19"/>
        <v>15769.489999998361</v>
      </c>
    </row>
    <row r="120" spans="1:14" ht="96" outlineLevel="3" collapsed="1" x14ac:dyDescent="0.2">
      <c r="A120" s="2" t="s">
        <v>139</v>
      </c>
      <c r="B120" s="16" t="s">
        <v>140</v>
      </c>
      <c r="C120" s="15">
        <v>218392.4</v>
      </c>
      <c r="D120" s="15">
        <v>230100</v>
      </c>
      <c r="E120" s="15">
        <v>280600</v>
      </c>
      <c r="F120" s="15">
        <v>281622.15000000002</v>
      </c>
      <c r="G120" s="29">
        <f t="shared" si="13"/>
        <v>4.3845830232825456E-2</v>
      </c>
      <c r="H120" s="28">
        <f t="shared" si="20"/>
        <v>0.30720291038948661</v>
      </c>
      <c r="I120" s="29">
        <f t="shared" si="14"/>
        <v>128.95235823224621</v>
      </c>
      <c r="J120" s="30">
        <f t="shared" si="15"/>
        <v>63229.750000000029</v>
      </c>
      <c r="K120" s="29">
        <f t="shared" si="16"/>
        <v>122.39119947848762</v>
      </c>
      <c r="L120" s="30">
        <f t="shared" si="17"/>
        <v>51522.150000000023</v>
      </c>
      <c r="M120" s="29">
        <f t="shared" si="18"/>
        <v>100.36427298645761</v>
      </c>
      <c r="N120" s="30">
        <f t="shared" si="19"/>
        <v>1022.1500000000233</v>
      </c>
    </row>
    <row r="121" spans="1:14" ht="96" hidden="1" customHeight="1" outlineLevel="4" x14ac:dyDescent="0.2">
      <c r="A121" s="2" t="s">
        <v>141</v>
      </c>
      <c r="B121" s="14" t="s">
        <v>142</v>
      </c>
      <c r="C121" s="15"/>
      <c r="D121" s="15">
        <v>230100</v>
      </c>
      <c r="E121" s="15">
        <v>280600</v>
      </c>
      <c r="F121" s="15">
        <v>281622.15000000002</v>
      </c>
      <c r="G121" s="29">
        <f t="shared" si="13"/>
        <v>4.3845830232825456E-2</v>
      </c>
      <c r="H121" s="28">
        <f t="shared" si="20"/>
        <v>0.30720291038948661</v>
      </c>
      <c r="I121" s="29" t="e">
        <f t="shared" si="14"/>
        <v>#DIV/0!</v>
      </c>
      <c r="J121" s="30">
        <f t="shared" si="15"/>
        <v>281622.15000000002</v>
      </c>
      <c r="K121" s="29">
        <f t="shared" si="16"/>
        <v>122.39119947848762</v>
      </c>
      <c r="L121" s="30">
        <f t="shared" si="17"/>
        <v>51522.150000000023</v>
      </c>
      <c r="M121" s="29">
        <f t="shared" si="18"/>
        <v>100.36427298645761</v>
      </c>
      <c r="N121" s="30">
        <f t="shared" si="19"/>
        <v>1022.1500000000233</v>
      </c>
    </row>
    <row r="122" spans="1:14" ht="96" hidden="1" customHeight="1" outlineLevel="7" x14ac:dyDescent="0.2">
      <c r="A122" s="2" t="s">
        <v>141</v>
      </c>
      <c r="B122" s="14" t="s">
        <v>142</v>
      </c>
      <c r="C122" s="15"/>
      <c r="D122" s="15">
        <v>230100</v>
      </c>
      <c r="E122" s="15">
        <v>280600</v>
      </c>
      <c r="F122" s="15">
        <v>281622.15000000002</v>
      </c>
      <c r="G122" s="29">
        <f t="shared" si="13"/>
        <v>4.3845830232825456E-2</v>
      </c>
      <c r="H122" s="28">
        <f t="shared" si="20"/>
        <v>0.30720291038948661</v>
      </c>
      <c r="I122" s="29" t="e">
        <f t="shared" si="14"/>
        <v>#DIV/0!</v>
      </c>
      <c r="J122" s="30">
        <f t="shared" si="15"/>
        <v>281622.15000000002</v>
      </c>
      <c r="K122" s="29">
        <f t="shared" si="16"/>
        <v>122.39119947848762</v>
      </c>
      <c r="L122" s="30">
        <f t="shared" si="17"/>
        <v>51522.150000000023</v>
      </c>
      <c r="M122" s="29">
        <f t="shared" si="18"/>
        <v>100.36427298645761</v>
      </c>
      <c r="N122" s="30">
        <f t="shared" si="19"/>
        <v>1022.1500000000233</v>
      </c>
    </row>
    <row r="123" spans="1:14" ht="108" outlineLevel="3" collapsed="1" x14ac:dyDescent="0.2">
      <c r="A123" s="2" t="s">
        <v>143</v>
      </c>
      <c r="B123" s="16" t="s">
        <v>144</v>
      </c>
      <c r="C123" s="15">
        <v>85106.27</v>
      </c>
      <c r="D123" s="15">
        <v>31400</v>
      </c>
      <c r="E123" s="15">
        <v>62000</v>
      </c>
      <c r="F123" s="15">
        <v>66166.44</v>
      </c>
      <c r="G123" s="29">
        <f t="shared" si="13"/>
        <v>1.030147129886776E-2</v>
      </c>
      <c r="H123" s="28">
        <f t="shared" si="20"/>
        <v>7.2176577510367504E-2</v>
      </c>
      <c r="I123" s="29">
        <f t="shared" si="14"/>
        <v>77.745670207377202</v>
      </c>
      <c r="J123" s="30">
        <f t="shared" si="15"/>
        <v>-18939.830000000002</v>
      </c>
      <c r="K123" s="29">
        <f t="shared" si="16"/>
        <v>210.72114649681529</v>
      </c>
      <c r="L123" s="30">
        <f t="shared" si="17"/>
        <v>34766.44</v>
      </c>
      <c r="M123" s="29">
        <f t="shared" si="18"/>
        <v>106.72006451612903</v>
      </c>
      <c r="N123" s="30">
        <f t="shared" si="19"/>
        <v>4166.4400000000023</v>
      </c>
    </row>
    <row r="124" spans="1:14" ht="84" hidden="1" customHeight="1" outlineLevel="4" x14ac:dyDescent="0.2">
      <c r="A124" s="2" t="s">
        <v>145</v>
      </c>
      <c r="B124" s="14" t="s">
        <v>146</v>
      </c>
      <c r="C124" s="15"/>
      <c r="D124" s="15">
        <v>31400</v>
      </c>
      <c r="E124" s="15">
        <v>62000</v>
      </c>
      <c r="F124" s="15">
        <v>66166.44</v>
      </c>
      <c r="G124" s="29">
        <f t="shared" si="13"/>
        <v>1.030147129886776E-2</v>
      </c>
      <c r="H124" s="28">
        <f t="shared" si="20"/>
        <v>7.2176577510367504E-2</v>
      </c>
      <c r="I124" s="29" t="e">
        <f t="shared" si="14"/>
        <v>#DIV/0!</v>
      </c>
      <c r="J124" s="30">
        <f t="shared" si="15"/>
        <v>66166.44</v>
      </c>
      <c r="K124" s="29">
        <f t="shared" si="16"/>
        <v>210.72114649681529</v>
      </c>
      <c r="L124" s="30">
        <f t="shared" si="17"/>
        <v>34766.44</v>
      </c>
      <c r="M124" s="29">
        <f t="shared" si="18"/>
        <v>106.72006451612903</v>
      </c>
      <c r="N124" s="30">
        <f t="shared" si="19"/>
        <v>4166.4400000000023</v>
      </c>
    </row>
    <row r="125" spans="1:14" ht="84" hidden="1" customHeight="1" outlineLevel="7" x14ac:dyDescent="0.2">
      <c r="A125" s="2" t="s">
        <v>145</v>
      </c>
      <c r="B125" s="14" t="s">
        <v>146</v>
      </c>
      <c r="C125" s="15"/>
      <c r="D125" s="15">
        <v>31400</v>
      </c>
      <c r="E125" s="15">
        <v>62000</v>
      </c>
      <c r="F125" s="15">
        <v>66166.44</v>
      </c>
      <c r="G125" s="29">
        <f t="shared" si="13"/>
        <v>1.030147129886776E-2</v>
      </c>
      <c r="H125" s="28">
        <f t="shared" si="20"/>
        <v>7.2176577510367504E-2</v>
      </c>
      <c r="I125" s="29" t="e">
        <f t="shared" si="14"/>
        <v>#DIV/0!</v>
      </c>
      <c r="J125" s="30">
        <f t="shared" si="15"/>
        <v>66166.44</v>
      </c>
      <c r="K125" s="29">
        <f t="shared" si="16"/>
        <v>210.72114649681529</v>
      </c>
      <c r="L125" s="30">
        <f t="shared" si="17"/>
        <v>34766.44</v>
      </c>
      <c r="M125" s="29">
        <f t="shared" si="18"/>
        <v>106.72006451612903</v>
      </c>
      <c r="N125" s="30">
        <f t="shared" si="19"/>
        <v>4166.4400000000023</v>
      </c>
    </row>
    <row r="126" spans="1:14" ht="48" outlineLevel="3" collapsed="1" x14ac:dyDescent="0.2">
      <c r="A126" s="2" t="s">
        <v>147</v>
      </c>
      <c r="B126" s="14" t="s">
        <v>148</v>
      </c>
      <c r="C126" s="15">
        <v>708551.06</v>
      </c>
      <c r="D126" s="15">
        <v>695800</v>
      </c>
      <c r="E126" s="15">
        <v>695800</v>
      </c>
      <c r="F126" s="15">
        <v>649674.81999999995</v>
      </c>
      <c r="G126" s="29">
        <f t="shared" si="13"/>
        <v>0.10114805197056206</v>
      </c>
      <c r="H126" s="28">
        <f t="shared" si="20"/>
        <v>0.70868713810602557</v>
      </c>
      <c r="I126" s="29">
        <f t="shared" si="14"/>
        <v>91.690614364474996</v>
      </c>
      <c r="J126" s="30">
        <f t="shared" si="15"/>
        <v>-58876.240000000107</v>
      </c>
      <c r="K126" s="29">
        <f t="shared" si="16"/>
        <v>93.370914055763137</v>
      </c>
      <c r="L126" s="30">
        <f t="shared" si="17"/>
        <v>-46125.180000000051</v>
      </c>
      <c r="M126" s="29">
        <f t="shared" si="18"/>
        <v>93.370914055763137</v>
      </c>
      <c r="N126" s="30">
        <f t="shared" si="19"/>
        <v>-46125.180000000051</v>
      </c>
    </row>
    <row r="127" spans="1:14" ht="48" hidden="1" customHeight="1" outlineLevel="4" x14ac:dyDescent="0.2">
      <c r="A127" s="2" t="s">
        <v>149</v>
      </c>
      <c r="B127" s="14" t="s">
        <v>150</v>
      </c>
      <c r="C127" s="15"/>
      <c r="D127" s="15">
        <v>695800</v>
      </c>
      <c r="E127" s="15">
        <v>695800</v>
      </c>
      <c r="F127" s="15">
        <v>649674.81999999995</v>
      </c>
      <c r="G127" s="29">
        <f t="shared" si="13"/>
        <v>0.10114805197056206</v>
      </c>
      <c r="H127" s="28">
        <f t="shared" si="20"/>
        <v>0.70868713810602557</v>
      </c>
      <c r="I127" s="29" t="e">
        <f t="shared" si="14"/>
        <v>#DIV/0!</v>
      </c>
      <c r="J127" s="30">
        <f t="shared" si="15"/>
        <v>649674.81999999995</v>
      </c>
      <c r="K127" s="29">
        <f t="shared" si="16"/>
        <v>93.370914055763137</v>
      </c>
      <c r="L127" s="30">
        <f t="shared" si="17"/>
        <v>-46125.180000000051</v>
      </c>
      <c r="M127" s="29">
        <f t="shared" si="18"/>
        <v>93.370914055763137</v>
      </c>
      <c r="N127" s="30">
        <f t="shared" si="19"/>
        <v>-46125.180000000051</v>
      </c>
    </row>
    <row r="128" spans="1:14" ht="48" hidden="1" customHeight="1" outlineLevel="7" x14ac:dyDescent="0.2">
      <c r="A128" s="2" t="s">
        <v>149</v>
      </c>
      <c r="B128" s="14" t="s">
        <v>150</v>
      </c>
      <c r="C128" s="15"/>
      <c r="D128" s="15">
        <v>695800</v>
      </c>
      <c r="E128" s="15">
        <v>695800</v>
      </c>
      <c r="F128" s="15">
        <v>649674.81999999995</v>
      </c>
      <c r="G128" s="29">
        <f t="shared" si="13"/>
        <v>0.10114805197056206</v>
      </c>
      <c r="H128" s="28">
        <f t="shared" si="20"/>
        <v>0.70868713810602557</v>
      </c>
      <c r="I128" s="29" t="e">
        <f t="shared" si="14"/>
        <v>#DIV/0!</v>
      </c>
      <c r="J128" s="30">
        <f t="shared" si="15"/>
        <v>649674.81999999995</v>
      </c>
      <c r="K128" s="29">
        <f t="shared" si="16"/>
        <v>93.370914055763137</v>
      </c>
      <c r="L128" s="30">
        <f t="shared" si="17"/>
        <v>-46125.180000000051</v>
      </c>
      <c r="M128" s="29">
        <f t="shared" si="18"/>
        <v>93.370914055763137</v>
      </c>
      <c r="N128" s="30">
        <f t="shared" si="19"/>
        <v>-46125.180000000051</v>
      </c>
    </row>
    <row r="129" spans="1:14" ht="47.25" customHeight="1" outlineLevel="2" collapsed="1" x14ac:dyDescent="0.2">
      <c r="A129" s="2" t="s">
        <v>151</v>
      </c>
      <c r="B129" s="14" t="s">
        <v>152</v>
      </c>
      <c r="C129" s="15">
        <v>3403429.16</v>
      </c>
      <c r="D129" s="15">
        <v>3336100</v>
      </c>
      <c r="E129" s="15">
        <v>3572500</v>
      </c>
      <c r="F129" s="15">
        <v>3572540.48</v>
      </c>
      <c r="G129" s="29">
        <f t="shared" si="13"/>
        <v>0.5562098129922548</v>
      </c>
      <c r="H129" s="28">
        <f t="shared" si="20"/>
        <v>3.8970472774966511</v>
      </c>
      <c r="I129" s="29">
        <f t="shared" si="14"/>
        <v>104.96885088685084</v>
      </c>
      <c r="J129" s="30">
        <f t="shared" si="15"/>
        <v>169111.31999999983</v>
      </c>
      <c r="K129" s="29">
        <f t="shared" si="16"/>
        <v>107.08733191451097</v>
      </c>
      <c r="L129" s="30">
        <f t="shared" si="17"/>
        <v>236440.47999999998</v>
      </c>
      <c r="M129" s="29">
        <f t="shared" si="18"/>
        <v>100.00113310006998</v>
      </c>
      <c r="N129" s="30">
        <f t="shared" si="19"/>
        <v>40.479999999981374</v>
      </c>
    </row>
    <row r="130" spans="1:14" ht="60" hidden="1" customHeight="1" outlineLevel="3" x14ac:dyDescent="0.2">
      <c r="A130" s="2" t="s">
        <v>153</v>
      </c>
      <c r="B130" s="14" t="s">
        <v>154</v>
      </c>
      <c r="C130" s="15"/>
      <c r="D130" s="15">
        <v>2998700</v>
      </c>
      <c r="E130" s="15">
        <v>3567500</v>
      </c>
      <c r="F130" s="15">
        <v>3567560.12</v>
      </c>
      <c r="G130" s="29">
        <f t="shared" si="13"/>
        <v>0.55543441936977744</v>
      </c>
      <c r="H130" s="28">
        <f t="shared" si="20"/>
        <v>3.8916145333506833</v>
      </c>
      <c r="I130" s="29" t="e">
        <f t="shared" si="14"/>
        <v>#DIV/0!</v>
      </c>
      <c r="J130" s="30">
        <f t="shared" si="15"/>
        <v>3567560.12</v>
      </c>
      <c r="K130" s="29">
        <f t="shared" si="16"/>
        <v>118.9702244305866</v>
      </c>
      <c r="L130" s="30">
        <f t="shared" si="17"/>
        <v>568860.12000000011</v>
      </c>
      <c r="M130" s="29">
        <f t="shared" si="18"/>
        <v>100.00168521373512</v>
      </c>
      <c r="N130" s="30">
        <f t="shared" si="19"/>
        <v>60.120000000111759</v>
      </c>
    </row>
    <row r="131" spans="1:14" ht="156" hidden="1" customHeight="1" outlineLevel="4" x14ac:dyDescent="0.2">
      <c r="A131" s="2" t="s">
        <v>155</v>
      </c>
      <c r="B131" s="16" t="s">
        <v>156</v>
      </c>
      <c r="C131" s="15"/>
      <c r="D131" s="15">
        <v>2998700</v>
      </c>
      <c r="E131" s="15">
        <v>3567500</v>
      </c>
      <c r="F131" s="15">
        <v>3567560.12</v>
      </c>
      <c r="G131" s="29">
        <f t="shared" si="13"/>
        <v>0.55543441936977744</v>
      </c>
      <c r="H131" s="28">
        <f t="shared" si="20"/>
        <v>3.8916145333506833</v>
      </c>
      <c r="I131" s="29" t="e">
        <f t="shared" si="14"/>
        <v>#DIV/0!</v>
      </c>
      <c r="J131" s="30">
        <f t="shared" si="15"/>
        <v>3567560.12</v>
      </c>
      <c r="K131" s="29">
        <f t="shared" si="16"/>
        <v>118.9702244305866</v>
      </c>
      <c r="L131" s="30">
        <f t="shared" si="17"/>
        <v>568860.12000000011</v>
      </c>
      <c r="M131" s="29">
        <f t="shared" si="18"/>
        <v>100.00168521373512</v>
      </c>
      <c r="N131" s="30">
        <f t="shared" si="19"/>
        <v>60.120000000111759</v>
      </c>
    </row>
    <row r="132" spans="1:14" ht="156" hidden="1" customHeight="1" outlineLevel="7" x14ac:dyDescent="0.2">
      <c r="A132" s="2" t="s">
        <v>155</v>
      </c>
      <c r="B132" s="16" t="s">
        <v>156</v>
      </c>
      <c r="C132" s="15"/>
      <c r="D132" s="15">
        <v>2998700</v>
      </c>
      <c r="E132" s="15">
        <v>3567500</v>
      </c>
      <c r="F132" s="15">
        <v>3567560.12</v>
      </c>
      <c r="G132" s="29">
        <f t="shared" si="13"/>
        <v>0.55543441936977744</v>
      </c>
      <c r="H132" s="28">
        <f t="shared" si="20"/>
        <v>3.8916145333506833</v>
      </c>
      <c r="I132" s="29" t="e">
        <f t="shared" si="14"/>
        <v>#DIV/0!</v>
      </c>
      <c r="J132" s="30">
        <f t="shared" si="15"/>
        <v>3567560.12</v>
      </c>
      <c r="K132" s="29">
        <f t="shared" si="16"/>
        <v>118.9702244305866</v>
      </c>
      <c r="L132" s="30">
        <f t="shared" si="17"/>
        <v>568860.12000000011</v>
      </c>
      <c r="M132" s="29">
        <f t="shared" si="18"/>
        <v>100.00168521373512</v>
      </c>
      <c r="N132" s="30">
        <f t="shared" si="19"/>
        <v>60.120000000111759</v>
      </c>
    </row>
    <row r="133" spans="1:14" ht="60" hidden="1" customHeight="1" outlineLevel="3" x14ac:dyDescent="0.2">
      <c r="A133" s="2" t="s">
        <v>157</v>
      </c>
      <c r="B133" s="14" t="s">
        <v>158</v>
      </c>
      <c r="C133" s="15"/>
      <c r="D133" s="15">
        <v>337400</v>
      </c>
      <c r="E133" s="15">
        <v>5000</v>
      </c>
      <c r="F133" s="15">
        <v>4980.3599999999997</v>
      </c>
      <c r="G133" s="29">
        <f t="shared" si="13"/>
        <v>7.7539362247733192E-4</v>
      </c>
      <c r="H133" s="28">
        <f t="shared" si="20"/>
        <v>5.4327441459678634E-3</v>
      </c>
      <c r="I133" s="29" t="e">
        <f t="shared" si="14"/>
        <v>#DIV/0!</v>
      </c>
      <c r="J133" s="30">
        <f t="shared" si="15"/>
        <v>4980.3599999999997</v>
      </c>
      <c r="K133" s="29">
        <f t="shared" si="16"/>
        <v>1.4760995850622405</v>
      </c>
      <c r="L133" s="30">
        <f t="shared" si="17"/>
        <v>-332419.64</v>
      </c>
      <c r="M133" s="29">
        <f t="shared" si="18"/>
        <v>99.607199999999992</v>
      </c>
      <c r="N133" s="30">
        <f t="shared" si="19"/>
        <v>-19.640000000000327</v>
      </c>
    </row>
    <row r="134" spans="1:14" ht="132" hidden="1" customHeight="1" outlineLevel="4" x14ac:dyDescent="0.2">
      <c r="A134" s="2" t="s">
        <v>159</v>
      </c>
      <c r="B134" s="16" t="s">
        <v>160</v>
      </c>
      <c r="C134" s="15"/>
      <c r="D134" s="15">
        <v>337400</v>
      </c>
      <c r="E134" s="15">
        <v>5000</v>
      </c>
      <c r="F134" s="15">
        <v>4980.3599999999997</v>
      </c>
      <c r="G134" s="29">
        <f t="shared" si="13"/>
        <v>7.7539362247733192E-4</v>
      </c>
      <c r="H134" s="28">
        <f t="shared" si="20"/>
        <v>5.4327441459678634E-3</v>
      </c>
      <c r="I134" s="29" t="e">
        <f t="shared" si="14"/>
        <v>#DIV/0!</v>
      </c>
      <c r="J134" s="30">
        <f t="shared" si="15"/>
        <v>4980.3599999999997</v>
      </c>
      <c r="K134" s="29">
        <f t="shared" si="16"/>
        <v>1.4760995850622405</v>
      </c>
      <c r="L134" s="30">
        <f t="shared" si="17"/>
        <v>-332419.64</v>
      </c>
      <c r="M134" s="29">
        <f t="shared" si="18"/>
        <v>99.607199999999992</v>
      </c>
      <c r="N134" s="30">
        <f t="shared" si="19"/>
        <v>-19.640000000000327</v>
      </c>
    </row>
    <row r="135" spans="1:14" ht="132" hidden="1" customHeight="1" outlineLevel="7" x14ac:dyDescent="0.2">
      <c r="A135" s="2" t="s">
        <v>159</v>
      </c>
      <c r="B135" s="16" t="s">
        <v>160</v>
      </c>
      <c r="C135" s="15"/>
      <c r="D135" s="15">
        <v>337400</v>
      </c>
      <c r="E135" s="15">
        <v>5000</v>
      </c>
      <c r="F135" s="15">
        <v>4980.3599999999997</v>
      </c>
      <c r="G135" s="29">
        <f t="shared" ref="G135:G198" si="26">F135/F$6*100</f>
        <v>7.7539362247733192E-4</v>
      </c>
      <c r="H135" s="28">
        <f t="shared" si="20"/>
        <v>5.4327441459678634E-3</v>
      </c>
      <c r="I135" s="29" t="e">
        <f t="shared" ref="I135:I198" si="27">F135/C135*100</f>
        <v>#DIV/0!</v>
      </c>
      <c r="J135" s="30">
        <f t="shared" ref="J135:J198" si="28">F135-C135</f>
        <v>4980.3599999999997</v>
      </c>
      <c r="K135" s="29">
        <f t="shared" ref="K135:K198" si="29">F135/D135*100</f>
        <v>1.4760995850622405</v>
      </c>
      <c r="L135" s="30">
        <f t="shared" ref="L135:L198" si="30">F135-D135</f>
        <v>-332419.64</v>
      </c>
      <c r="M135" s="29">
        <f t="shared" ref="M135:M198" si="31">F135/E135*100</f>
        <v>99.607199999999992</v>
      </c>
      <c r="N135" s="30">
        <f t="shared" ref="N135:N198" si="32">F135-E135</f>
        <v>-19.640000000000327</v>
      </c>
    </row>
    <row r="136" spans="1:14" ht="84" outlineLevel="2" collapsed="1" x14ac:dyDescent="0.2">
      <c r="A136" s="2" t="s">
        <v>161</v>
      </c>
      <c r="B136" s="14" t="s">
        <v>162</v>
      </c>
      <c r="C136" s="15">
        <v>0</v>
      </c>
      <c r="D136" s="15">
        <v>0</v>
      </c>
      <c r="E136" s="15">
        <v>0</v>
      </c>
      <c r="F136" s="15">
        <v>9.76</v>
      </c>
      <c r="G136" s="29">
        <f t="shared" si="26"/>
        <v>1.5195370927761768E-6</v>
      </c>
      <c r="H136" s="28">
        <f t="shared" ref="H136:H199" si="33">F136/F$7*100</f>
        <v>1.0646536166993219E-5</v>
      </c>
      <c r="I136" s="29">
        <v>0</v>
      </c>
      <c r="J136" s="30">
        <f t="shared" si="28"/>
        <v>9.76</v>
      </c>
      <c r="K136" s="29">
        <v>0</v>
      </c>
      <c r="L136" s="30">
        <f t="shared" si="30"/>
        <v>9.76</v>
      </c>
      <c r="M136" s="29">
        <v>0</v>
      </c>
      <c r="N136" s="30">
        <f t="shared" si="32"/>
        <v>9.76</v>
      </c>
    </row>
    <row r="137" spans="1:14" ht="132" hidden="1" customHeight="1" outlineLevel="3" x14ac:dyDescent="0.2">
      <c r="A137" s="2" t="s">
        <v>163</v>
      </c>
      <c r="B137" s="16" t="s">
        <v>164</v>
      </c>
      <c r="C137" s="15"/>
      <c r="D137" s="15">
        <v>0</v>
      </c>
      <c r="E137" s="15">
        <v>0</v>
      </c>
      <c r="F137" s="15">
        <v>9.76</v>
      </c>
      <c r="G137" s="29">
        <f t="shared" si="26"/>
        <v>1.5195370927761768E-6</v>
      </c>
      <c r="H137" s="28">
        <f t="shared" si="33"/>
        <v>1.0646536166993219E-5</v>
      </c>
      <c r="I137" s="29" t="e">
        <f t="shared" si="27"/>
        <v>#DIV/0!</v>
      </c>
      <c r="J137" s="30">
        <f t="shared" si="28"/>
        <v>9.76</v>
      </c>
      <c r="K137" s="29" t="e">
        <f t="shared" si="29"/>
        <v>#DIV/0!</v>
      </c>
      <c r="L137" s="30">
        <f t="shared" si="30"/>
        <v>9.76</v>
      </c>
      <c r="M137" s="29" t="e">
        <f t="shared" si="31"/>
        <v>#DIV/0!</v>
      </c>
      <c r="N137" s="30">
        <f t="shared" si="32"/>
        <v>9.76</v>
      </c>
    </row>
    <row r="138" spans="1:14" ht="264" hidden="1" customHeight="1" outlineLevel="4" x14ac:dyDescent="0.2">
      <c r="A138" s="2" t="s">
        <v>165</v>
      </c>
      <c r="B138" s="16" t="s">
        <v>166</v>
      </c>
      <c r="C138" s="15"/>
      <c r="D138" s="15">
        <v>0</v>
      </c>
      <c r="E138" s="15">
        <v>0</v>
      </c>
      <c r="F138" s="15">
        <v>9.76</v>
      </c>
      <c r="G138" s="29">
        <f t="shared" si="26"/>
        <v>1.5195370927761768E-6</v>
      </c>
      <c r="H138" s="28">
        <f t="shared" si="33"/>
        <v>1.0646536166993219E-5</v>
      </c>
      <c r="I138" s="29" t="e">
        <f t="shared" si="27"/>
        <v>#DIV/0!</v>
      </c>
      <c r="J138" s="30">
        <f t="shared" si="28"/>
        <v>9.76</v>
      </c>
      <c r="K138" s="29" t="e">
        <f t="shared" si="29"/>
        <v>#DIV/0!</v>
      </c>
      <c r="L138" s="30">
        <f t="shared" si="30"/>
        <v>9.76</v>
      </c>
      <c r="M138" s="29" t="e">
        <f t="shared" si="31"/>
        <v>#DIV/0!</v>
      </c>
      <c r="N138" s="30">
        <f t="shared" si="32"/>
        <v>9.76</v>
      </c>
    </row>
    <row r="139" spans="1:14" ht="264" hidden="1" customHeight="1" outlineLevel="7" x14ac:dyDescent="0.2">
      <c r="A139" s="2" t="s">
        <v>165</v>
      </c>
      <c r="B139" s="16" t="s">
        <v>166</v>
      </c>
      <c r="C139" s="15"/>
      <c r="D139" s="15">
        <v>0</v>
      </c>
      <c r="E139" s="15">
        <v>0</v>
      </c>
      <c r="F139" s="15">
        <v>9.76</v>
      </c>
      <c r="G139" s="29">
        <f t="shared" si="26"/>
        <v>1.5195370927761768E-6</v>
      </c>
      <c r="H139" s="28">
        <f t="shared" si="33"/>
        <v>1.0646536166993219E-5</v>
      </c>
      <c r="I139" s="29" t="e">
        <f t="shared" si="27"/>
        <v>#DIV/0!</v>
      </c>
      <c r="J139" s="30">
        <f t="shared" si="28"/>
        <v>9.76</v>
      </c>
      <c r="K139" s="29" t="e">
        <f t="shared" si="29"/>
        <v>#DIV/0!</v>
      </c>
      <c r="L139" s="30">
        <f t="shared" si="30"/>
        <v>9.76</v>
      </c>
      <c r="M139" s="29" t="e">
        <f t="shared" si="31"/>
        <v>#DIV/0!</v>
      </c>
      <c r="N139" s="30">
        <f t="shared" si="32"/>
        <v>9.76</v>
      </c>
    </row>
    <row r="140" spans="1:14" ht="108" outlineLevel="2" collapsed="1" x14ac:dyDescent="0.2">
      <c r="A140" s="2" t="s">
        <v>167</v>
      </c>
      <c r="B140" s="16" t="s">
        <v>168</v>
      </c>
      <c r="C140" s="15">
        <v>914993.82</v>
      </c>
      <c r="D140" s="15">
        <v>690700</v>
      </c>
      <c r="E140" s="15">
        <v>731700</v>
      </c>
      <c r="F140" s="15">
        <v>786961.22</v>
      </c>
      <c r="G140" s="29">
        <f t="shared" si="26"/>
        <v>0.12252220946376978</v>
      </c>
      <c r="H140" s="28">
        <f t="shared" si="33"/>
        <v>0.8584437592982691</v>
      </c>
      <c r="I140" s="29">
        <f t="shared" si="27"/>
        <v>86.007271611954721</v>
      </c>
      <c r="J140" s="30">
        <f t="shared" si="28"/>
        <v>-128032.59999999998</v>
      </c>
      <c r="K140" s="29">
        <f t="shared" si="29"/>
        <v>113.93676270450268</v>
      </c>
      <c r="L140" s="30">
        <f t="shared" si="30"/>
        <v>96261.219999999972</v>
      </c>
      <c r="M140" s="29">
        <f t="shared" si="31"/>
        <v>107.55244225775591</v>
      </c>
      <c r="N140" s="30">
        <f t="shared" si="32"/>
        <v>55261.219999999972</v>
      </c>
    </row>
    <row r="141" spans="1:14" ht="108" hidden="1" customHeight="1" outlineLevel="3" x14ac:dyDescent="0.2">
      <c r="A141" s="2" t="s">
        <v>169</v>
      </c>
      <c r="B141" s="16" t="s">
        <v>170</v>
      </c>
      <c r="C141" s="15"/>
      <c r="D141" s="15">
        <v>690700</v>
      </c>
      <c r="E141" s="15">
        <v>731700</v>
      </c>
      <c r="F141" s="15">
        <v>786961.22</v>
      </c>
      <c r="G141" s="29">
        <f t="shared" si="26"/>
        <v>0.12252220946376978</v>
      </c>
      <c r="H141" s="28">
        <f t="shared" si="33"/>
        <v>0.8584437592982691</v>
      </c>
      <c r="I141" s="29" t="e">
        <f t="shared" si="27"/>
        <v>#DIV/0!</v>
      </c>
      <c r="J141" s="30">
        <f t="shared" si="28"/>
        <v>786961.22</v>
      </c>
      <c r="K141" s="29">
        <f t="shared" si="29"/>
        <v>113.93676270450268</v>
      </c>
      <c r="L141" s="30">
        <f t="shared" si="30"/>
        <v>96261.219999999972</v>
      </c>
      <c r="M141" s="29">
        <f t="shared" si="31"/>
        <v>107.55244225775591</v>
      </c>
      <c r="N141" s="30">
        <f t="shared" si="32"/>
        <v>55261.219999999972</v>
      </c>
    </row>
    <row r="142" spans="1:14" ht="96" hidden="1" customHeight="1" outlineLevel="4" x14ac:dyDescent="0.2">
      <c r="A142" s="2" t="s">
        <v>171</v>
      </c>
      <c r="B142" s="14" t="s">
        <v>172</v>
      </c>
      <c r="C142" s="15"/>
      <c r="D142" s="15">
        <v>690700</v>
      </c>
      <c r="E142" s="15">
        <v>731700</v>
      </c>
      <c r="F142" s="15">
        <v>786961.22</v>
      </c>
      <c r="G142" s="29">
        <f t="shared" si="26"/>
        <v>0.12252220946376978</v>
      </c>
      <c r="H142" s="28">
        <f t="shared" si="33"/>
        <v>0.8584437592982691</v>
      </c>
      <c r="I142" s="29" t="e">
        <f t="shared" si="27"/>
        <v>#DIV/0!</v>
      </c>
      <c r="J142" s="30">
        <f t="shared" si="28"/>
        <v>786961.22</v>
      </c>
      <c r="K142" s="29">
        <f t="shared" si="29"/>
        <v>113.93676270450268</v>
      </c>
      <c r="L142" s="30">
        <f t="shared" si="30"/>
        <v>96261.219999999972</v>
      </c>
      <c r="M142" s="29">
        <f t="shared" si="31"/>
        <v>107.55244225775591</v>
      </c>
      <c r="N142" s="30">
        <f t="shared" si="32"/>
        <v>55261.219999999972</v>
      </c>
    </row>
    <row r="143" spans="1:14" ht="96" hidden="1" customHeight="1" outlineLevel="7" x14ac:dyDescent="0.2">
      <c r="A143" s="2" t="s">
        <v>171</v>
      </c>
      <c r="B143" s="14" t="s">
        <v>172</v>
      </c>
      <c r="C143" s="15"/>
      <c r="D143" s="15">
        <v>690700</v>
      </c>
      <c r="E143" s="15">
        <v>731700</v>
      </c>
      <c r="F143" s="15">
        <v>786961.22</v>
      </c>
      <c r="G143" s="29">
        <f t="shared" si="26"/>
        <v>0.12252220946376978</v>
      </c>
      <c r="H143" s="28">
        <f t="shared" si="33"/>
        <v>0.8584437592982691</v>
      </c>
      <c r="I143" s="29" t="e">
        <f t="shared" si="27"/>
        <v>#DIV/0!</v>
      </c>
      <c r="J143" s="30">
        <f t="shared" si="28"/>
        <v>786961.22</v>
      </c>
      <c r="K143" s="29">
        <f t="shared" si="29"/>
        <v>113.93676270450268</v>
      </c>
      <c r="L143" s="30">
        <f t="shared" si="30"/>
        <v>96261.219999999972</v>
      </c>
      <c r="M143" s="29">
        <f t="shared" si="31"/>
        <v>107.55244225775591</v>
      </c>
      <c r="N143" s="30">
        <f t="shared" si="32"/>
        <v>55261.219999999972</v>
      </c>
    </row>
    <row r="144" spans="1:14" ht="24" outlineLevel="1" collapsed="1" x14ac:dyDescent="0.2">
      <c r="A144" s="2" t="s">
        <v>173</v>
      </c>
      <c r="B144" s="14" t="s">
        <v>174</v>
      </c>
      <c r="C144" s="15">
        <v>569141.47</v>
      </c>
      <c r="D144" s="15">
        <v>596200</v>
      </c>
      <c r="E144" s="15">
        <v>402100</v>
      </c>
      <c r="F144" s="15">
        <v>401979.88</v>
      </c>
      <c r="G144" s="29">
        <f t="shared" si="26"/>
        <v>6.2584358423126679E-2</v>
      </c>
      <c r="H144" s="28">
        <f t="shared" si="33"/>
        <v>0.43849316914176167</v>
      </c>
      <c r="I144" s="29">
        <f t="shared" si="27"/>
        <v>70.629167120786335</v>
      </c>
      <c r="J144" s="30">
        <f t="shared" si="28"/>
        <v>-167161.58999999997</v>
      </c>
      <c r="K144" s="29">
        <f t="shared" si="29"/>
        <v>67.423663200268365</v>
      </c>
      <c r="L144" s="30">
        <f t="shared" si="30"/>
        <v>-194220.12</v>
      </c>
      <c r="M144" s="29">
        <f t="shared" si="31"/>
        <v>99.970126834120862</v>
      </c>
      <c r="N144" s="30">
        <f t="shared" si="32"/>
        <v>-120.11999999999534</v>
      </c>
    </row>
    <row r="145" spans="1:14" ht="24" hidden="1" customHeight="1" outlineLevel="2" x14ac:dyDescent="0.2">
      <c r="A145" s="2" t="s">
        <v>175</v>
      </c>
      <c r="B145" s="14" t="s">
        <v>176</v>
      </c>
      <c r="C145" s="15"/>
      <c r="D145" s="15">
        <v>596200</v>
      </c>
      <c r="E145" s="15">
        <v>402100</v>
      </c>
      <c r="F145" s="15">
        <v>401979.88</v>
      </c>
      <c r="G145" s="29">
        <f t="shared" si="26"/>
        <v>6.2584358423126679E-2</v>
      </c>
      <c r="H145" s="28">
        <f t="shared" si="33"/>
        <v>0.43849316914176167</v>
      </c>
      <c r="I145" s="29" t="e">
        <f t="shared" si="27"/>
        <v>#DIV/0!</v>
      </c>
      <c r="J145" s="30">
        <f t="shared" si="28"/>
        <v>401979.88</v>
      </c>
      <c r="K145" s="29">
        <f t="shared" si="29"/>
        <v>67.423663200268365</v>
      </c>
      <c r="L145" s="30">
        <f t="shared" si="30"/>
        <v>-194220.12</v>
      </c>
      <c r="M145" s="29">
        <f t="shared" si="31"/>
        <v>99.970126834120862</v>
      </c>
      <c r="N145" s="30">
        <f t="shared" si="32"/>
        <v>-120.11999999999534</v>
      </c>
    </row>
    <row r="146" spans="1:14" ht="36" hidden="1" customHeight="1" outlineLevel="3" x14ac:dyDescent="0.2">
      <c r="A146" s="2" t="s">
        <v>177</v>
      </c>
      <c r="B146" s="14" t="s">
        <v>178</v>
      </c>
      <c r="C146" s="15"/>
      <c r="D146" s="15">
        <v>563800</v>
      </c>
      <c r="E146" s="15">
        <v>194800</v>
      </c>
      <c r="F146" s="15">
        <v>194718.32</v>
      </c>
      <c r="G146" s="29">
        <f t="shared" si="26"/>
        <v>3.031574896342841E-2</v>
      </c>
      <c r="H146" s="28">
        <f t="shared" si="33"/>
        <v>0.21240529060001628</v>
      </c>
      <c r="I146" s="29" t="e">
        <f t="shared" si="27"/>
        <v>#DIV/0!</v>
      </c>
      <c r="J146" s="30">
        <f t="shared" si="28"/>
        <v>194718.32</v>
      </c>
      <c r="K146" s="29">
        <f t="shared" si="29"/>
        <v>34.536771904930831</v>
      </c>
      <c r="L146" s="30">
        <f t="shared" si="30"/>
        <v>-369081.68</v>
      </c>
      <c r="M146" s="29">
        <f t="shared" si="31"/>
        <v>99.958069815195074</v>
      </c>
      <c r="N146" s="30">
        <f t="shared" si="32"/>
        <v>-81.679999999993015</v>
      </c>
    </row>
    <row r="147" spans="1:14" ht="96" hidden="1" customHeight="1" outlineLevel="4" x14ac:dyDescent="0.2">
      <c r="A147" s="2" t="s">
        <v>179</v>
      </c>
      <c r="B147" s="14" t="s">
        <v>180</v>
      </c>
      <c r="C147" s="15"/>
      <c r="D147" s="15">
        <v>563800</v>
      </c>
      <c r="E147" s="15">
        <v>194800</v>
      </c>
      <c r="F147" s="15">
        <v>194718.32</v>
      </c>
      <c r="G147" s="29">
        <f t="shared" si="26"/>
        <v>3.031574896342841E-2</v>
      </c>
      <c r="H147" s="28">
        <f t="shared" si="33"/>
        <v>0.21240529060001628</v>
      </c>
      <c r="I147" s="29" t="e">
        <f t="shared" si="27"/>
        <v>#DIV/0!</v>
      </c>
      <c r="J147" s="30">
        <f t="shared" si="28"/>
        <v>194718.32</v>
      </c>
      <c r="K147" s="29">
        <f t="shared" si="29"/>
        <v>34.536771904930831</v>
      </c>
      <c r="L147" s="30">
        <f t="shared" si="30"/>
        <v>-369081.68</v>
      </c>
      <c r="M147" s="29">
        <f t="shared" si="31"/>
        <v>99.958069815195074</v>
      </c>
      <c r="N147" s="30">
        <f t="shared" si="32"/>
        <v>-81.679999999993015</v>
      </c>
    </row>
    <row r="148" spans="1:14" ht="96" hidden="1" customHeight="1" outlineLevel="7" x14ac:dyDescent="0.2">
      <c r="A148" s="2" t="s">
        <v>179</v>
      </c>
      <c r="B148" s="14" t="s">
        <v>180</v>
      </c>
      <c r="C148" s="15"/>
      <c r="D148" s="15">
        <v>563800</v>
      </c>
      <c r="E148" s="15">
        <v>194800</v>
      </c>
      <c r="F148" s="15">
        <v>194718.32</v>
      </c>
      <c r="G148" s="29">
        <f t="shared" si="26"/>
        <v>3.031574896342841E-2</v>
      </c>
      <c r="H148" s="28">
        <f t="shared" si="33"/>
        <v>0.21240529060001628</v>
      </c>
      <c r="I148" s="29" t="e">
        <f t="shared" si="27"/>
        <v>#DIV/0!</v>
      </c>
      <c r="J148" s="30">
        <f t="shared" si="28"/>
        <v>194718.32</v>
      </c>
      <c r="K148" s="29">
        <f t="shared" si="29"/>
        <v>34.536771904930831</v>
      </c>
      <c r="L148" s="30">
        <f t="shared" si="30"/>
        <v>-369081.68</v>
      </c>
      <c r="M148" s="29">
        <f t="shared" si="31"/>
        <v>99.958069815195074</v>
      </c>
      <c r="N148" s="30">
        <f t="shared" si="32"/>
        <v>-81.679999999993015</v>
      </c>
    </row>
    <row r="149" spans="1:14" ht="48" hidden="1" customHeight="1" outlineLevel="3" x14ac:dyDescent="0.2">
      <c r="A149" s="2" t="s">
        <v>181</v>
      </c>
      <c r="B149" s="14" t="s">
        <v>182</v>
      </c>
      <c r="C149" s="15"/>
      <c r="D149" s="15">
        <v>32400</v>
      </c>
      <c r="E149" s="15">
        <v>207300</v>
      </c>
      <c r="F149" s="15">
        <v>207261.56</v>
      </c>
      <c r="G149" s="29">
        <f t="shared" si="26"/>
        <v>3.2268609459698269E-2</v>
      </c>
      <c r="H149" s="28">
        <f t="shared" si="33"/>
        <v>0.22608787854174536</v>
      </c>
      <c r="I149" s="29" t="e">
        <f t="shared" si="27"/>
        <v>#DIV/0!</v>
      </c>
      <c r="J149" s="30">
        <f t="shared" si="28"/>
        <v>207261.56</v>
      </c>
      <c r="K149" s="29">
        <f t="shared" si="29"/>
        <v>639.69617283950618</v>
      </c>
      <c r="L149" s="30">
        <f t="shared" si="30"/>
        <v>174861.56</v>
      </c>
      <c r="M149" s="29">
        <f t="shared" si="31"/>
        <v>99.981456825856242</v>
      </c>
      <c r="N149" s="30">
        <f t="shared" si="32"/>
        <v>-38.440000000002328</v>
      </c>
    </row>
    <row r="150" spans="1:14" ht="108" hidden="1" customHeight="1" outlineLevel="4" x14ac:dyDescent="0.2">
      <c r="A150" s="2" t="s">
        <v>183</v>
      </c>
      <c r="B150" s="16" t="s">
        <v>184</v>
      </c>
      <c r="C150" s="15"/>
      <c r="D150" s="15">
        <v>32400</v>
      </c>
      <c r="E150" s="15">
        <v>207300</v>
      </c>
      <c r="F150" s="15">
        <v>207261.56</v>
      </c>
      <c r="G150" s="29">
        <f t="shared" si="26"/>
        <v>3.2268609459698269E-2</v>
      </c>
      <c r="H150" s="28">
        <f t="shared" si="33"/>
        <v>0.22608787854174536</v>
      </c>
      <c r="I150" s="29" t="e">
        <f t="shared" si="27"/>
        <v>#DIV/0!</v>
      </c>
      <c r="J150" s="30">
        <f t="shared" si="28"/>
        <v>207261.56</v>
      </c>
      <c r="K150" s="29">
        <f t="shared" si="29"/>
        <v>639.69617283950618</v>
      </c>
      <c r="L150" s="30">
        <f t="shared" si="30"/>
        <v>174861.56</v>
      </c>
      <c r="M150" s="29">
        <f t="shared" si="31"/>
        <v>99.981456825856242</v>
      </c>
      <c r="N150" s="30">
        <f t="shared" si="32"/>
        <v>-38.440000000002328</v>
      </c>
    </row>
    <row r="151" spans="1:14" ht="108" hidden="1" customHeight="1" outlineLevel="7" x14ac:dyDescent="0.2">
      <c r="A151" s="2" t="s">
        <v>183</v>
      </c>
      <c r="B151" s="16" t="s">
        <v>184</v>
      </c>
      <c r="C151" s="15"/>
      <c r="D151" s="15">
        <v>32400</v>
      </c>
      <c r="E151" s="15">
        <v>207300</v>
      </c>
      <c r="F151" s="15">
        <v>207261.56</v>
      </c>
      <c r="G151" s="29">
        <f t="shared" si="26"/>
        <v>3.2268609459698269E-2</v>
      </c>
      <c r="H151" s="28">
        <f t="shared" si="33"/>
        <v>0.22608787854174536</v>
      </c>
      <c r="I151" s="29" t="e">
        <f t="shared" si="27"/>
        <v>#DIV/0!</v>
      </c>
      <c r="J151" s="30">
        <f t="shared" si="28"/>
        <v>207261.56</v>
      </c>
      <c r="K151" s="29">
        <f t="shared" si="29"/>
        <v>639.69617283950618</v>
      </c>
      <c r="L151" s="30">
        <f t="shared" si="30"/>
        <v>174861.56</v>
      </c>
      <c r="M151" s="29">
        <f t="shared" si="31"/>
        <v>99.981456825856242</v>
      </c>
      <c r="N151" s="30">
        <f t="shared" si="32"/>
        <v>-38.440000000002328</v>
      </c>
    </row>
    <row r="152" spans="1:14" ht="38.25" customHeight="1" outlineLevel="1" x14ac:dyDescent="0.2">
      <c r="A152" s="2" t="s">
        <v>185</v>
      </c>
      <c r="B152" s="14" t="s">
        <v>186</v>
      </c>
      <c r="C152" s="15">
        <f>C153+C157</f>
        <v>9413117.540000001</v>
      </c>
      <c r="D152" s="15">
        <f t="shared" ref="D152:F152" si="34">D153+D157</f>
        <v>4619600</v>
      </c>
      <c r="E152" s="15">
        <f t="shared" si="34"/>
        <v>4916450.4000000004</v>
      </c>
      <c r="F152" s="15">
        <f t="shared" si="34"/>
        <v>4875890.07</v>
      </c>
      <c r="G152" s="29">
        <f t="shared" si="26"/>
        <v>0.759128670252462</v>
      </c>
      <c r="H152" s="28">
        <f t="shared" si="33"/>
        <v>5.3187848336616907</v>
      </c>
      <c r="I152" s="29">
        <f t="shared" si="27"/>
        <v>51.798886493028959</v>
      </c>
      <c r="J152" s="30">
        <f t="shared" si="28"/>
        <v>-4537227.4700000007</v>
      </c>
      <c r="K152" s="29">
        <f t="shared" si="29"/>
        <v>105.54788444887005</v>
      </c>
      <c r="L152" s="30">
        <f t="shared" si="30"/>
        <v>256290.0700000003</v>
      </c>
      <c r="M152" s="29">
        <f t="shared" si="31"/>
        <v>99.175007847124832</v>
      </c>
      <c r="N152" s="30">
        <f t="shared" si="32"/>
        <v>-40560.330000000075</v>
      </c>
    </row>
    <row r="153" spans="1:14" ht="10.5" customHeight="1" outlineLevel="2" collapsed="1" x14ac:dyDescent="0.2">
      <c r="A153" s="2" t="s">
        <v>187</v>
      </c>
      <c r="B153" s="14" t="s">
        <v>188</v>
      </c>
      <c r="C153" s="15">
        <v>8686327.9000000004</v>
      </c>
      <c r="D153" s="15">
        <v>3947200</v>
      </c>
      <c r="E153" s="15">
        <v>4173668.4</v>
      </c>
      <c r="F153" s="15">
        <v>4085303.56</v>
      </c>
      <c r="G153" s="29">
        <f t="shared" si="26"/>
        <v>0.63604203838837758</v>
      </c>
      <c r="H153" s="28">
        <f t="shared" si="33"/>
        <v>4.4563864861358766</v>
      </c>
      <c r="I153" s="29">
        <f t="shared" si="27"/>
        <v>47.031422334402087</v>
      </c>
      <c r="J153" s="30">
        <f t="shared" si="28"/>
        <v>-4601024.34</v>
      </c>
      <c r="K153" s="29">
        <f t="shared" si="29"/>
        <v>103.49877280097284</v>
      </c>
      <c r="L153" s="30">
        <f t="shared" si="30"/>
        <v>138103.56000000006</v>
      </c>
      <c r="M153" s="29">
        <f t="shared" si="31"/>
        <v>97.882801614042933</v>
      </c>
      <c r="N153" s="30">
        <f t="shared" si="32"/>
        <v>-88364.839999999851</v>
      </c>
    </row>
    <row r="154" spans="1:14" ht="24" hidden="1" customHeight="1" outlineLevel="3" x14ac:dyDescent="0.2">
      <c r="A154" s="2" t="s">
        <v>189</v>
      </c>
      <c r="B154" s="14" t="s">
        <v>190</v>
      </c>
      <c r="C154" s="15"/>
      <c r="D154" s="15">
        <v>3947200</v>
      </c>
      <c r="E154" s="15">
        <v>4173668.4</v>
      </c>
      <c r="F154" s="15">
        <v>4085303.56</v>
      </c>
      <c r="G154" s="29">
        <f t="shared" si="26"/>
        <v>0.63604203838837758</v>
      </c>
      <c r="H154" s="28">
        <f t="shared" si="33"/>
        <v>4.4563864861358766</v>
      </c>
      <c r="I154" s="29" t="e">
        <f t="shared" si="27"/>
        <v>#DIV/0!</v>
      </c>
      <c r="J154" s="30">
        <f t="shared" si="28"/>
        <v>4085303.56</v>
      </c>
      <c r="K154" s="29">
        <f t="shared" si="29"/>
        <v>103.49877280097284</v>
      </c>
      <c r="L154" s="30">
        <f t="shared" si="30"/>
        <v>138103.56000000006</v>
      </c>
      <c r="M154" s="29">
        <f t="shared" si="31"/>
        <v>97.882801614042933</v>
      </c>
      <c r="N154" s="30">
        <f t="shared" si="32"/>
        <v>-88364.839999999851</v>
      </c>
    </row>
    <row r="155" spans="1:14" ht="36" hidden="1" customHeight="1" outlineLevel="4" x14ac:dyDescent="0.2">
      <c r="A155" s="2" t="s">
        <v>191</v>
      </c>
      <c r="B155" s="14" t="s">
        <v>192</v>
      </c>
      <c r="C155" s="15"/>
      <c r="D155" s="15">
        <v>3947200</v>
      </c>
      <c r="E155" s="15">
        <v>4173668.4</v>
      </c>
      <c r="F155" s="15">
        <v>4085303.56</v>
      </c>
      <c r="G155" s="29">
        <f t="shared" si="26"/>
        <v>0.63604203838837758</v>
      </c>
      <c r="H155" s="28">
        <f t="shared" si="33"/>
        <v>4.4563864861358766</v>
      </c>
      <c r="I155" s="29" t="e">
        <f t="shared" si="27"/>
        <v>#DIV/0!</v>
      </c>
      <c r="J155" s="30">
        <f t="shared" si="28"/>
        <v>4085303.56</v>
      </c>
      <c r="K155" s="29">
        <f t="shared" si="29"/>
        <v>103.49877280097284</v>
      </c>
      <c r="L155" s="30">
        <f t="shared" si="30"/>
        <v>138103.56000000006</v>
      </c>
      <c r="M155" s="29">
        <f t="shared" si="31"/>
        <v>97.882801614042933</v>
      </c>
      <c r="N155" s="30">
        <f t="shared" si="32"/>
        <v>-88364.839999999851</v>
      </c>
    </row>
    <row r="156" spans="1:14" ht="36" hidden="1" customHeight="1" outlineLevel="7" x14ac:dyDescent="0.2">
      <c r="A156" s="2" t="s">
        <v>191</v>
      </c>
      <c r="B156" s="14" t="s">
        <v>192</v>
      </c>
      <c r="C156" s="15"/>
      <c r="D156" s="15">
        <v>3947200</v>
      </c>
      <c r="E156" s="15">
        <v>4173668.4</v>
      </c>
      <c r="F156" s="15">
        <v>4085303.56</v>
      </c>
      <c r="G156" s="29">
        <f t="shared" si="26"/>
        <v>0.63604203838837758</v>
      </c>
      <c r="H156" s="28">
        <f t="shared" si="33"/>
        <v>4.4563864861358766</v>
      </c>
      <c r="I156" s="29" t="e">
        <f t="shared" si="27"/>
        <v>#DIV/0!</v>
      </c>
      <c r="J156" s="30">
        <f t="shared" si="28"/>
        <v>4085303.56</v>
      </c>
      <c r="K156" s="29">
        <f t="shared" si="29"/>
        <v>103.49877280097284</v>
      </c>
      <c r="L156" s="30">
        <f t="shared" si="30"/>
        <v>138103.56000000006</v>
      </c>
      <c r="M156" s="29">
        <f t="shared" si="31"/>
        <v>97.882801614042933</v>
      </c>
      <c r="N156" s="30">
        <f t="shared" si="32"/>
        <v>-88364.839999999851</v>
      </c>
    </row>
    <row r="157" spans="1:14" ht="24" outlineLevel="2" x14ac:dyDescent="0.2">
      <c r="A157" s="2" t="s">
        <v>193</v>
      </c>
      <c r="B157" s="14" t="s">
        <v>194</v>
      </c>
      <c r="C157" s="15">
        <f>C158+C161</f>
        <v>726789.64</v>
      </c>
      <c r="D157" s="15">
        <f t="shared" ref="D157:F157" si="35">D158+D161</f>
        <v>672400</v>
      </c>
      <c r="E157" s="15">
        <f t="shared" si="35"/>
        <v>742782</v>
      </c>
      <c r="F157" s="15">
        <f t="shared" si="35"/>
        <v>790586.51</v>
      </c>
      <c r="G157" s="29">
        <f t="shared" si="26"/>
        <v>0.12308663186408442</v>
      </c>
      <c r="H157" s="28">
        <f t="shared" si="33"/>
        <v>0.86239834752581424</v>
      </c>
      <c r="I157" s="29">
        <f t="shared" si="27"/>
        <v>108.7779003013857</v>
      </c>
      <c r="J157" s="30">
        <f t="shared" si="28"/>
        <v>63796.869999999995</v>
      </c>
      <c r="K157" s="29">
        <f t="shared" si="29"/>
        <v>117.57681588340274</v>
      </c>
      <c r="L157" s="30">
        <f t="shared" si="30"/>
        <v>118186.51000000001</v>
      </c>
      <c r="M157" s="29">
        <f t="shared" si="31"/>
        <v>106.43587351335924</v>
      </c>
      <c r="N157" s="30">
        <f t="shared" si="32"/>
        <v>47804.510000000009</v>
      </c>
    </row>
    <row r="158" spans="1:14" ht="36" outlineLevel="3" collapsed="1" x14ac:dyDescent="0.2">
      <c r="A158" s="2" t="s">
        <v>195</v>
      </c>
      <c r="B158" s="14" t="s">
        <v>196</v>
      </c>
      <c r="C158" s="15">
        <v>631084.6</v>
      </c>
      <c r="D158" s="15">
        <v>672400</v>
      </c>
      <c r="E158" s="15">
        <v>672400</v>
      </c>
      <c r="F158" s="15">
        <v>712740.21</v>
      </c>
      <c r="G158" s="29">
        <f t="shared" si="26"/>
        <v>0.11096671993935264</v>
      </c>
      <c r="H158" s="28">
        <f t="shared" si="33"/>
        <v>0.77748098600771942</v>
      </c>
      <c r="I158" s="29">
        <f t="shared" si="27"/>
        <v>112.93893243473221</v>
      </c>
      <c r="J158" s="30">
        <f t="shared" si="28"/>
        <v>81655.609999999986</v>
      </c>
      <c r="K158" s="29">
        <f t="shared" si="29"/>
        <v>105.99943634741224</v>
      </c>
      <c r="L158" s="30">
        <f t="shared" si="30"/>
        <v>40340.209999999963</v>
      </c>
      <c r="M158" s="29">
        <f t="shared" si="31"/>
        <v>105.99943634741224</v>
      </c>
      <c r="N158" s="30">
        <f t="shared" si="32"/>
        <v>40340.209999999963</v>
      </c>
    </row>
    <row r="159" spans="1:14" ht="48" hidden="1" customHeight="1" outlineLevel="4" x14ac:dyDescent="0.2">
      <c r="A159" s="2" t="s">
        <v>197</v>
      </c>
      <c r="B159" s="14" t="s">
        <v>198</v>
      </c>
      <c r="C159" s="15"/>
      <c r="D159" s="15">
        <v>672400</v>
      </c>
      <c r="E159" s="15">
        <v>672400</v>
      </c>
      <c r="F159" s="15">
        <v>712740.21</v>
      </c>
      <c r="G159" s="29">
        <f t="shared" si="26"/>
        <v>0.11096671993935264</v>
      </c>
      <c r="H159" s="28">
        <f t="shared" si="33"/>
        <v>0.77748098600771942</v>
      </c>
      <c r="I159" s="29" t="e">
        <f t="shared" si="27"/>
        <v>#DIV/0!</v>
      </c>
      <c r="J159" s="30">
        <f t="shared" si="28"/>
        <v>712740.21</v>
      </c>
      <c r="K159" s="29">
        <f t="shared" si="29"/>
        <v>105.99943634741224</v>
      </c>
      <c r="L159" s="30">
        <f t="shared" si="30"/>
        <v>40340.209999999963</v>
      </c>
      <c r="M159" s="29">
        <f t="shared" si="31"/>
        <v>105.99943634741224</v>
      </c>
      <c r="N159" s="30">
        <f t="shared" si="32"/>
        <v>40340.209999999963</v>
      </c>
    </row>
    <row r="160" spans="1:14" ht="48" hidden="1" customHeight="1" outlineLevel="7" x14ac:dyDescent="0.2">
      <c r="A160" s="2" t="s">
        <v>197</v>
      </c>
      <c r="B160" s="14" t="s">
        <v>198</v>
      </c>
      <c r="C160" s="15"/>
      <c r="D160" s="15">
        <v>672400</v>
      </c>
      <c r="E160" s="15">
        <v>672400</v>
      </c>
      <c r="F160" s="15">
        <v>712740.21</v>
      </c>
      <c r="G160" s="29">
        <f t="shared" si="26"/>
        <v>0.11096671993935264</v>
      </c>
      <c r="H160" s="28">
        <f t="shared" si="33"/>
        <v>0.77748098600771942</v>
      </c>
      <c r="I160" s="29" t="e">
        <f t="shared" si="27"/>
        <v>#DIV/0!</v>
      </c>
      <c r="J160" s="30">
        <f t="shared" si="28"/>
        <v>712740.21</v>
      </c>
      <c r="K160" s="29">
        <f t="shared" si="29"/>
        <v>105.99943634741224</v>
      </c>
      <c r="L160" s="30">
        <f t="shared" si="30"/>
        <v>40340.209999999963</v>
      </c>
      <c r="M160" s="29">
        <f t="shared" si="31"/>
        <v>105.99943634741224</v>
      </c>
      <c r="N160" s="30">
        <f t="shared" si="32"/>
        <v>40340.209999999963</v>
      </c>
    </row>
    <row r="161" spans="1:14" ht="24" outlineLevel="3" collapsed="1" x14ac:dyDescent="0.2">
      <c r="A161" s="2" t="s">
        <v>199</v>
      </c>
      <c r="B161" s="14" t="s">
        <v>200</v>
      </c>
      <c r="C161" s="15">
        <v>95705.04</v>
      </c>
      <c r="D161" s="15">
        <v>0</v>
      </c>
      <c r="E161" s="15">
        <v>70382</v>
      </c>
      <c r="F161" s="15">
        <v>77846.3</v>
      </c>
      <c r="G161" s="29">
        <f t="shared" si="26"/>
        <v>1.2119911924731771E-2</v>
      </c>
      <c r="H161" s="28">
        <f t="shared" si="33"/>
        <v>8.4917361518094689E-2</v>
      </c>
      <c r="I161" s="29">
        <f t="shared" si="27"/>
        <v>81.339812406953698</v>
      </c>
      <c r="J161" s="30">
        <f t="shared" si="28"/>
        <v>-17858.739999999991</v>
      </c>
      <c r="K161" s="29">
        <v>0</v>
      </c>
      <c r="L161" s="30">
        <f t="shared" si="30"/>
        <v>77846.3</v>
      </c>
      <c r="M161" s="29">
        <f t="shared" si="31"/>
        <v>110.60541047426899</v>
      </c>
      <c r="N161" s="30">
        <f t="shared" si="32"/>
        <v>7464.3000000000029</v>
      </c>
    </row>
    <row r="162" spans="1:14" ht="24" hidden="1" customHeight="1" outlineLevel="4" x14ac:dyDescent="0.2">
      <c r="A162" s="2" t="s">
        <v>201</v>
      </c>
      <c r="B162" s="14" t="s">
        <v>202</v>
      </c>
      <c r="C162" s="15"/>
      <c r="D162" s="15">
        <v>0</v>
      </c>
      <c r="E162" s="15">
        <v>70382</v>
      </c>
      <c r="F162" s="15">
        <v>77846.3</v>
      </c>
      <c r="G162" s="29">
        <f t="shared" si="26"/>
        <v>1.2119911924731771E-2</v>
      </c>
      <c r="H162" s="28">
        <f t="shared" si="33"/>
        <v>8.4917361518094689E-2</v>
      </c>
      <c r="I162" s="29" t="e">
        <f t="shared" si="27"/>
        <v>#DIV/0!</v>
      </c>
      <c r="J162" s="30">
        <f t="shared" si="28"/>
        <v>77846.3</v>
      </c>
      <c r="K162" s="29" t="e">
        <f t="shared" si="29"/>
        <v>#DIV/0!</v>
      </c>
      <c r="L162" s="30">
        <f t="shared" si="30"/>
        <v>77846.3</v>
      </c>
      <c r="M162" s="29">
        <f t="shared" si="31"/>
        <v>110.60541047426899</v>
      </c>
      <c r="N162" s="30">
        <f t="shared" si="32"/>
        <v>7464.3000000000029</v>
      </c>
    </row>
    <row r="163" spans="1:14" ht="24" hidden="1" customHeight="1" outlineLevel="7" x14ac:dyDescent="0.2">
      <c r="A163" s="2" t="s">
        <v>201</v>
      </c>
      <c r="B163" s="14" t="s">
        <v>202</v>
      </c>
      <c r="C163" s="15"/>
      <c r="D163" s="15">
        <v>0</v>
      </c>
      <c r="E163" s="15">
        <v>70382</v>
      </c>
      <c r="F163" s="15">
        <v>77846.3</v>
      </c>
      <c r="G163" s="29">
        <f t="shared" si="26"/>
        <v>1.2119911924731771E-2</v>
      </c>
      <c r="H163" s="28">
        <f t="shared" si="33"/>
        <v>8.4917361518094689E-2</v>
      </c>
      <c r="I163" s="29" t="e">
        <f t="shared" si="27"/>
        <v>#DIV/0!</v>
      </c>
      <c r="J163" s="30">
        <f t="shared" si="28"/>
        <v>77846.3</v>
      </c>
      <c r="K163" s="29" t="e">
        <f t="shared" si="29"/>
        <v>#DIV/0!</v>
      </c>
      <c r="L163" s="30">
        <f t="shared" si="30"/>
        <v>77846.3</v>
      </c>
      <c r="M163" s="29">
        <f t="shared" si="31"/>
        <v>110.60541047426899</v>
      </c>
      <c r="N163" s="30">
        <f t="shared" si="32"/>
        <v>7464.3000000000029</v>
      </c>
    </row>
    <row r="164" spans="1:14" ht="36" outlineLevel="1" x14ac:dyDescent="0.2">
      <c r="A164" s="2" t="s">
        <v>203</v>
      </c>
      <c r="B164" s="14" t="s">
        <v>204</v>
      </c>
      <c r="C164" s="15">
        <f>C165+C169+C176</f>
        <v>4430990.93</v>
      </c>
      <c r="D164" s="15">
        <f t="shared" ref="D164:F164" si="36">D165+D169+D176</f>
        <v>1301800</v>
      </c>
      <c r="E164" s="15">
        <f t="shared" si="36"/>
        <v>2175600</v>
      </c>
      <c r="F164" s="15">
        <f t="shared" si="36"/>
        <v>2310864.98</v>
      </c>
      <c r="G164" s="29">
        <f t="shared" si="26"/>
        <v>0.35977920630199567</v>
      </c>
      <c r="H164" s="28">
        <f t="shared" si="33"/>
        <v>2.5207692199393508</v>
      </c>
      <c r="I164" s="29">
        <f t="shared" si="27"/>
        <v>52.152329275925645</v>
      </c>
      <c r="J164" s="30">
        <f t="shared" si="28"/>
        <v>-2120125.9499999997</v>
      </c>
      <c r="K164" s="29">
        <f t="shared" si="29"/>
        <v>177.51305730526963</v>
      </c>
      <c r="L164" s="30">
        <f t="shared" si="30"/>
        <v>1009064.98</v>
      </c>
      <c r="M164" s="29">
        <f t="shared" si="31"/>
        <v>106.21736440522153</v>
      </c>
      <c r="N164" s="30">
        <f t="shared" si="32"/>
        <v>135264.97999999998</v>
      </c>
    </row>
    <row r="165" spans="1:14" ht="96" outlineLevel="2" collapsed="1" x14ac:dyDescent="0.2">
      <c r="A165" s="2" t="s">
        <v>205</v>
      </c>
      <c r="B165" s="16" t="s">
        <v>206</v>
      </c>
      <c r="C165" s="15">
        <v>4003248</v>
      </c>
      <c r="D165" s="15">
        <v>1210000</v>
      </c>
      <c r="E165" s="15">
        <v>1656700</v>
      </c>
      <c r="F165" s="15">
        <v>1686200</v>
      </c>
      <c r="G165" s="29">
        <f t="shared" si="26"/>
        <v>0.26252494322122838</v>
      </c>
      <c r="H165" s="28">
        <f t="shared" si="33"/>
        <v>1.8393636562278652</v>
      </c>
      <c r="I165" s="29">
        <f t="shared" si="27"/>
        <v>42.120797912095384</v>
      </c>
      <c r="J165" s="30">
        <f t="shared" si="28"/>
        <v>-2317048</v>
      </c>
      <c r="K165" s="29">
        <f t="shared" si="29"/>
        <v>139.35537190082644</v>
      </c>
      <c r="L165" s="30">
        <f t="shared" si="30"/>
        <v>476200</v>
      </c>
      <c r="M165" s="29">
        <f t="shared" si="31"/>
        <v>101.78064827669463</v>
      </c>
      <c r="N165" s="30">
        <f t="shared" si="32"/>
        <v>29500</v>
      </c>
    </row>
    <row r="166" spans="1:14" ht="120" hidden="1" customHeight="1" outlineLevel="3" x14ac:dyDescent="0.2">
      <c r="A166" s="2" t="s">
        <v>207</v>
      </c>
      <c r="B166" s="16" t="s">
        <v>208</v>
      </c>
      <c r="C166" s="15"/>
      <c r="D166" s="15">
        <v>1210000</v>
      </c>
      <c r="E166" s="15">
        <v>1656700</v>
      </c>
      <c r="F166" s="15">
        <v>1686200</v>
      </c>
      <c r="G166" s="29">
        <f t="shared" si="26"/>
        <v>0.26252494322122838</v>
      </c>
      <c r="H166" s="28">
        <f t="shared" si="33"/>
        <v>1.8393636562278652</v>
      </c>
      <c r="I166" s="29" t="e">
        <f t="shared" si="27"/>
        <v>#DIV/0!</v>
      </c>
      <c r="J166" s="30">
        <f t="shared" si="28"/>
        <v>1686200</v>
      </c>
      <c r="K166" s="29">
        <f t="shared" si="29"/>
        <v>139.35537190082644</v>
      </c>
      <c r="L166" s="30">
        <f t="shared" si="30"/>
        <v>476200</v>
      </c>
      <c r="M166" s="29">
        <f t="shared" si="31"/>
        <v>101.78064827669463</v>
      </c>
      <c r="N166" s="30">
        <f t="shared" si="32"/>
        <v>29500</v>
      </c>
    </row>
    <row r="167" spans="1:14" ht="120" hidden="1" customHeight="1" outlineLevel="4" x14ac:dyDescent="0.2">
      <c r="A167" s="2" t="s">
        <v>209</v>
      </c>
      <c r="B167" s="16" t="s">
        <v>210</v>
      </c>
      <c r="C167" s="15"/>
      <c r="D167" s="15">
        <v>1210000</v>
      </c>
      <c r="E167" s="15">
        <v>1656700</v>
      </c>
      <c r="F167" s="15">
        <v>1686200</v>
      </c>
      <c r="G167" s="29">
        <f t="shared" si="26"/>
        <v>0.26252494322122838</v>
      </c>
      <c r="H167" s="28">
        <f t="shared" si="33"/>
        <v>1.8393636562278652</v>
      </c>
      <c r="I167" s="29" t="e">
        <f t="shared" si="27"/>
        <v>#DIV/0!</v>
      </c>
      <c r="J167" s="30">
        <f t="shared" si="28"/>
        <v>1686200</v>
      </c>
      <c r="K167" s="29">
        <f t="shared" si="29"/>
        <v>139.35537190082644</v>
      </c>
      <c r="L167" s="30">
        <f t="shared" si="30"/>
        <v>476200</v>
      </c>
      <c r="M167" s="29">
        <f t="shared" si="31"/>
        <v>101.78064827669463</v>
      </c>
      <c r="N167" s="30">
        <f t="shared" si="32"/>
        <v>29500</v>
      </c>
    </row>
    <row r="168" spans="1:14" ht="120" hidden="1" customHeight="1" outlineLevel="7" x14ac:dyDescent="0.2">
      <c r="A168" s="2" t="s">
        <v>209</v>
      </c>
      <c r="B168" s="16" t="s">
        <v>210</v>
      </c>
      <c r="C168" s="15"/>
      <c r="D168" s="15">
        <v>1210000</v>
      </c>
      <c r="E168" s="15">
        <v>1656700</v>
      </c>
      <c r="F168" s="15">
        <v>1686200</v>
      </c>
      <c r="G168" s="29">
        <f t="shared" si="26"/>
        <v>0.26252494322122838</v>
      </c>
      <c r="H168" s="28">
        <f t="shared" si="33"/>
        <v>1.8393636562278652</v>
      </c>
      <c r="I168" s="29" t="e">
        <f t="shared" si="27"/>
        <v>#DIV/0!</v>
      </c>
      <c r="J168" s="30">
        <f t="shared" si="28"/>
        <v>1686200</v>
      </c>
      <c r="K168" s="29">
        <f t="shared" si="29"/>
        <v>139.35537190082644</v>
      </c>
      <c r="L168" s="30">
        <f t="shared" si="30"/>
        <v>476200</v>
      </c>
      <c r="M168" s="29">
        <f t="shared" si="31"/>
        <v>101.78064827669463</v>
      </c>
      <c r="N168" s="30">
        <f t="shared" si="32"/>
        <v>29500</v>
      </c>
    </row>
    <row r="169" spans="1:14" ht="35.25" customHeight="1" outlineLevel="2" collapsed="1" x14ac:dyDescent="0.2">
      <c r="A169" s="2" t="s">
        <v>211</v>
      </c>
      <c r="B169" s="14" t="s">
        <v>212</v>
      </c>
      <c r="C169" s="15">
        <f>C170+C173</f>
        <v>233165.75</v>
      </c>
      <c r="D169" s="15">
        <f t="shared" ref="D169:F169" si="37">D170+D173</f>
        <v>28100</v>
      </c>
      <c r="E169" s="15">
        <f t="shared" si="37"/>
        <v>442000</v>
      </c>
      <c r="F169" s="15">
        <f t="shared" si="37"/>
        <v>547773.39</v>
      </c>
      <c r="G169" s="29">
        <f t="shared" si="26"/>
        <v>8.528299021933923E-2</v>
      </c>
      <c r="H169" s="28">
        <f t="shared" si="33"/>
        <v>0.59752963196224207</v>
      </c>
      <c r="I169" s="29">
        <f t="shared" si="27"/>
        <v>234.92875347258334</v>
      </c>
      <c r="J169" s="30">
        <f t="shared" si="28"/>
        <v>314607.64</v>
      </c>
      <c r="K169" s="29">
        <f t="shared" si="29"/>
        <v>1949.3714946619218</v>
      </c>
      <c r="L169" s="30">
        <f t="shared" si="30"/>
        <v>519673.39</v>
      </c>
      <c r="M169" s="29">
        <f t="shared" si="31"/>
        <v>123.93063122171945</v>
      </c>
      <c r="N169" s="30">
        <f t="shared" si="32"/>
        <v>105773.39000000001</v>
      </c>
    </row>
    <row r="170" spans="1:14" ht="39" hidden="1" customHeight="1" outlineLevel="3" collapsed="1" x14ac:dyDescent="0.2">
      <c r="A170" s="2" t="s">
        <v>213</v>
      </c>
      <c r="B170" s="14" t="s">
        <v>214</v>
      </c>
      <c r="C170" s="15">
        <v>201987.68</v>
      </c>
      <c r="D170" s="15">
        <v>15300</v>
      </c>
      <c r="E170" s="15">
        <v>442000</v>
      </c>
      <c r="F170" s="15">
        <v>547773.39</v>
      </c>
      <c r="G170" s="29">
        <f t="shared" si="26"/>
        <v>8.528299021933923E-2</v>
      </c>
      <c r="H170" s="28">
        <f t="shared" si="33"/>
        <v>0.59752963196224207</v>
      </c>
      <c r="I170" s="29">
        <f t="shared" si="27"/>
        <v>271.1914855401082</v>
      </c>
      <c r="J170" s="30">
        <f t="shared" si="28"/>
        <v>345785.71</v>
      </c>
      <c r="K170" s="29">
        <f t="shared" si="29"/>
        <v>3580.2182352941181</v>
      </c>
      <c r="L170" s="30">
        <f t="shared" si="30"/>
        <v>532473.39</v>
      </c>
      <c r="M170" s="29">
        <f t="shared" si="31"/>
        <v>123.93063122171945</v>
      </c>
      <c r="N170" s="30">
        <f t="shared" si="32"/>
        <v>105773.39000000001</v>
      </c>
    </row>
    <row r="171" spans="1:14" ht="60" hidden="1" customHeight="1" outlineLevel="4" x14ac:dyDescent="0.2">
      <c r="A171" s="2" t="s">
        <v>215</v>
      </c>
      <c r="B171" s="14" t="s">
        <v>216</v>
      </c>
      <c r="C171" s="15"/>
      <c r="D171" s="15">
        <v>15300</v>
      </c>
      <c r="E171" s="15">
        <v>442000</v>
      </c>
      <c r="F171" s="15">
        <v>547773.39</v>
      </c>
      <c r="G171" s="29">
        <f t="shared" si="26"/>
        <v>8.528299021933923E-2</v>
      </c>
      <c r="H171" s="28">
        <f t="shared" si="33"/>
        <v>0.59752963196224207</v>
      </c>
      <c r="I171" s="29" t="e">
        <f t="shared" si="27"/>
        <v>#DIV/0!</v>
      </c>
      <c r="J171" s="30">
        <f t="shared" si="28"/>
        <v>547773.39</v>
      </c>
      <c r="K171" s="29">
        <f t="shared" si="29"/>
        <v>3580.2182352941181</v>
      </c>
      <c r="L171" s="30">
        <f t="shared" si="30"/>
        <v>532473.39</v>
      </c>
      <c r="M171" s="29">
        <f t="shared" si="31"/>
        <v>123.93063122171945</v>
      </c>
      <c r="N171" s="30">
        <f t="shared" si="32"/>
        <v>105773.39000000001</v>
      </c>
    </row>
    <row r="172" spans="1:14" ht="60" hidden="1" customHeight="1" outlineLevel="7" x14ac:dyDescent="0.2">
      <c r="A172" s="2" t="s">
        <v>215</v>
      </c>
      <c r="B172" s="14" t="s">
        <v>216</v>
      </c>
      <c r="C172" s="15"/>
      <c r="D172" s="15">
        <v>15300</v>
      </c>
      <c r="E172" s="15">
        <v>442000</v>
      </c>
      <c r="F172" s="15">
        <v>547773.39</v>
      </c>
      <c r="G172" s="29">
        <f t="shared" si="26"/>
        <v>8.528299021933923E-2</v>
      </c>
      <c r="H172" s="28">
        <f t="shared" si="33"/>
        <v>0.59752963196224207</v>
      </c>
      <c r="I172" s="29" t="e">
        <f t="shared" si="27"/>
        <v>#DIV/0!</v>
      </c>
      <c r="J172" s="30">
        <f t="shared" si="28"/>
        <v>547773.39</v>
      </c>
      <c r="K172" s="29">
        <f t="shared" si="29"/>
        <v>3580.2182352941181</v>
      </c>
      <c r="L172" s="30">
        <f t="shared" si="30"/>
        <v>532473.39</v>
      </c>
      <c r="M172" s="29">
        <f t="shared" si="31"/>
        <v>123.93063122171945</v>
      </c>
      <c r="N172" s="30">
        <f t="shared" si="32"/>
        <v>105773.39000000001</v>
      </c>
    </row>
    <row r="173" spans="1:14" ht="60" hidden="1" customHeight="1" outlineLevel="3" collapsed="1" x14ac:dyDescent="0.2">
      <c r="A173" s="2" t="s">
        <v>217</v>
      </c>
      <c r="B173" s="14" t="s">
        <v>218</v>
      </c>
      <c r="C173" s="15">
        <v>31178.07</v>
      </c>
      <c r="D173" s="15">
        <v>12800</v>
      </c>
      <c r="E173" s="15">
        <v>0</v>
      </c>
      <c r="F173" s="15">
        <v>0</v>
      </c>
      <c r="G173" s="29">
        <f t="shared" si="26"/>
        <v>0</v>
      </c>
      <c r="H173" s="28">
        <f t="shared" si="33"/>
        <v>0</v>
      </c>
      <c r="I173" s="29">
        <f t="shared" si="27"/>
        <v>0</v>
      </c>
      <c r="J173" s="30">
        <f t="shared" si="28"/>
        <v>-31178.07</v>
      </c>
      <c r="K173" s="29">
        <f t="shared" si="29"/>
        <v>0</v>
      </c>
      <c r="L173" s="30">
        <f t="shared" si="30"/>
        <v>-12800</v>
      </c>
      <c r="M173" s="29">
        <v>0</v>
      </c>
      <c r="N173" s="30">
        <f t="shared" si="32"/>
        <v>0</v>
      </c>
    </row>
    <row r="174" spans="1:14" ht="72" hidden="1" customHeight="1" outlineLevel="4" x14ac:dyDescent="0.2">
      <c r="A174" s="2" t="s">
        <v>219</v>
      </c>
      <c r="B174" s="14" t="s">
        <v>220</v>
      </c>
      <c r="C174" s="15"/>
      <c r="D174" s="15">
        <v>12800</v>
      </c>
      <c r="E174" s="15">
        <v>0</v>
      </c>
      <c r="F174" s="15">
        <v>0</v>
      </c>
      <c r="G174" s="29">
        <f t="shared" si="26"/>
        <v>0</v>
      </c>
      <c r="H174" s="28">
        <f t="shared" si="33"/>
        <v>0</v>
      </c>
      <c r="I174" s="29" t="e">
        <f t="shared" si="27"/>
        <v>#DIV/0!</v>
      </c>
      <c r="J174" s="30">
        <f t="shared" si="28"/>
        <v>0</v>
      </c>
      <c r="K174" s="29">
        <f t="shared" si="29"/>
        <v>0</v>
      </c>
      <c r="L174" s="30">
        <f t="shared" si="30"/>
        <v>-12800</v>
      </c>
      <c r="M174" s="29" t="e">
        <f t="shared" si="31"/>
        <v>#DIV/0!</v>
      </c>
      <c r="N174" s="30">
        <f t="shared" si="32"/>
        <v>0</v>
      </c>
    </row>
    <row r="175" spans="1:14" ht="72" hidden="1" customHeight="1" outlineLevel="7" x14ac:dyDescent="0.2">
      <c r="A175" s="2" t="s">
        <v>219</v>
      </c>
      <c r="B175" s="14" t="s">
        <v>220</v>
      </c>
      <c r="C175" s="15"/>
      <c r="D175" s="15">
        <v>12800</v>
      </c>
      <c r="E175" s="15">
        <v>0</v>
      </c>
      <c r="F175" s="15">
        <v>0</v>
      </c>
      <c r="G175" s="29">
        <f t="shared" si="26"/>
        <v>0</v>
      </c>
      <c r="H175" s="28">
        <f t="shared" si="33"/>
        <v>0</v>
      </c>
      <c r="I175" s="29" t="e">
        <f t="shared" si="27"/>
        <v>#DIV/0!</v>
      </c>
      <c r="J175" s="30">
        <f t="shared" si="28"/>
        <v>0</v>
      </c>
      <c r="K175" s="29">
        <f t="shared" si="29"/>
        <v>0</v>
      </c>
      <c r="L175" s="30">
        <f t="shared" si="30"/>
        <v>-12800</v>
      </c>
      <c r="M175" s="29" t="e">
        <f t="shared" si="31"/>
        <v>#DIV/0!</v>
      </c>
      <c r="N175" s="30">
        <f t="shared" si="32"/>
        <v>0</v>
      </c>
    </row>
    <row r="176" spans="1:14" ht="81" customHeight="1" outlineLevel="2" collapsed="1" x14ac:dyDescent="0.2">
      <c r="A176" s="2" t="s">
        <v>221</v>
      </c>
      <c r="B176" s="14" t="s">
        <v>222</v>
      </c>
      <c r="C176" s="15">
        <v>194577.18</v>
      </c>
      <c r="D176" s="15">
        <v>63700</v>
      </c>
      <c r="E176" s="15">
        <v>76900</v>
      </c>
      <c r="F176" s="15">
        <v>76891.59</v>
      </c>
      <c r="G176" s="29">
        <f t="shared" si="26"/>
        <v>1.1971272861428047E-2</v>
      </c>
      <c r="H176" s="28">
        <f t="shared" si="33"/>
        <v>8.3875931749243238E-2</v>
      </c>
      <c r="I176" s="29">
        <f t="shared" si="27"/>
        <v>39.517270216373781</v>
      </c>
      <c r="J176" s="30">
        <f t="shared" si="28"/>
        <v>-117685.59</v>
      </c>
      <c r="K176" s="29">
        <f t="shared" si="29"/>
        <v>120.70893249607535</v>
      </c>
      <c r="L176" s="30">
        <f t="shared" si="30"/>
        <v>13191.589999999997</v>
      </c>
      <c r="M176" s="29">
        <f t="shared" si="31"/>
        <v>99.989063719115734</v>
      </c>
      <c r="N176" s="30">
        <f t="shared" si="32"/>
        <v>-8.4100000000034925</v>
      </c>
    </row>
    <row r="177" spans="1:14" ht="96" hidden="1" customHeight="1" outlineLevel="3" x14ac:dyDescent="0.2">
      <c r="A177" s="2" t="s">
        <v>223</v>
      </c>
      <c r="B177" s="14" t="s">
        <v>224</v>
      </c>
      <c r="C177" s="15"/>
      <c r="D177" s="15">
        <v>63700</v>
      </c>
      <c r="E177" s="15">
        <v>76900</v>
      </c>
      <c r="F177" s="15">
        <v>76891.59</v>
      </c>
      <c r="G177" s="29">
        <f t="shared" si="26"/>
        <v>1.1971272861428047E-2</v>
      </c>
      <c r="H177" s="28">
        <f t="shared" si="33"/>
        <v>8.3875931749243238E-2</v>
      </c>
      <c r="I177" s="29" t="e">
        <f t="shared" si="27"/>
        <v>#DIV/0!</v>
      </c>
      <c r="J177" s="30">
        <f t="shared" si="28"/>
        <v>76891.59</v>
      </c>
      <c r="K177" s="29">
        <f t="shared" si="29"/>
        <v>120.70893249607535</v>
      </c>
      <c r="L177" s="30">
        <f t="shared" si="30"/>
        <v>13191.589999999997</v>
      </c>
      <c r="M177" s="29">
        <f t="shared" si="31"/>
        <v>99.989063719115734</v>
      </c>
      <c r="N177" s="30">
        <f t="shared" si="32"/>
        <v>-8.4100000000034925</v>
      </c>
    </row>
    <row r="178" spans="1:14" ht="108" hidden="1" customHeight="1" outlineLevel="4" x14ac:dyDescent="0.2">
      <c r="A178" s="2" t="s">
        <v>225</v>
      </c>
      <c r="B178" s="16" t="s">
        <v>226</v>
      </c>
      <c r="C178" s="15"/>
      <c r="D178" s="15">
        <v>63700</v>
      </c>
      <c r="E178" s="15">
        <v>76900</v>
      </c>
      <c r="F178" s="15">
        <v>76891.59</v>
      </c>
      <c r="G178" s="29">
        <f t="shared" si="26"/>
        <v>1.1971272861428047E-2</v>
      </c>
      <c r="H178" s="28">
        <f t="shared" si="33"/>
        <v>8.3875931749243238E-2</v>
      </c>
      <c r="I178" s="29" t="e">
        <f t="shared" si="27"/>
        <v>#DIV/0!</v>
      </c>
      <c r="J178" s="30">
        <f t="shared" si="28"/>
        <v>76891.59</v>
      </c>
      <c r="K178" s="29">
        <f t="shared" si="29"/>
        <v>120.70893249607535</v>
      </c>
      <c r="L178" s="30">
        <f t="shared" si="30"/>
        <v>13191.589999999997</v>
      </c>
      <c r="M178" s="29">
        <f t="shared" si="31"/>
        <v>99.989063719115734</v>
      </c>
      <c r="N178" s="30">
        <f t="shared" si="32"/>
        <v>-8.4100000000034925</v>
      </c>
    </row>
    <row r="179" spans="1:14" ht="108" hidden="1" customHeight="1" outlineLevel="7" x14ac:dyDescent="0.2">
      <c r="A179" s="2" t="s">
        <v>225</v>
      </c>
      <c r="B179" s="16" t="s">
        <v>226</v>
      </c>
      <c r="C179" s="15"/>
      <c r="D179" s="15">
        <v>63700</v>
      </c>
      <c r="E179" s="15">
        <v>76900</v>
      </c>
      <c r="F179" s="15">
        <v>76891.59</v>
      </c>
      <c r="G179" s="29">
        <f t="shared" si="26"/>
        <v>1.1971272861428047E-2</v>
      </c>
      <c r="H179" s="28">
        <f t="shared" si="33"/>
        <v>8.3875931749243238E-2</v>
      </c>
      <c r="I179" s="29" t="e">
        <f t="shared" si="27"/>
        <v>#DIV/0!</v>
      </c>
      <c r="J179" s="30">
        <f t="shared" si="28"/>
        <v>76891.59</v>
      </c>
      <c r="K179" s="29">
        <f t="shared" si="29"/>
        <v>120.70893249607535</v>
      </c>
      <c r="L179" s="30">
        <f t="shared" si="30"/>
        <v>13191.589999999997</v>
      </c>
      <c r="M179" s="29">
        <f t="shared" si="31"/>
        <v>99.989063719115734</v>
      </c>
      <c r="N179" s="30">
        <f t="shared" si="32"/>
        <v>-8.4100000000034925</v>
      </c>
    </row>
    <row r="180" spans="1:14" ht="24" outlineLevel="1" collapsed="1" x14ac:dyDescent="0.2">
      <c r="A180" s="2" t="s">
        <v>227</v>
      </c>
      <c r="B180" s="14" t="s">
        <v>228</v>
      </c>
      <c r="C180" s="15">
        <f>C181+C253+C261+C265+C273</f>
        <v>1810561.21</v>
      </c>
      <c r="D180" s="15">
        <f t="shared" ref="D180:F180" si="38">D181+D253+D261+D265+D273</f>
        <v>583300</v>
      </c>
      <c r="E180" s="15">
        <f t="shared" si="38"/>
        <v>1421419.04</v>
      </c>
      <c r="F180" s="15">
        <f t="shared" si="38"/>
        <v>1607865.2</v>
      </c>
      <c r="G180" s="29">
        <f t="shared" si="26"/>
        <v>0.25032897659671988</v>
      </c>
      <c r="H180" s="28">
        <f t="shared" si="33"/>
        <v>1.7539134224846091</v>
      </c>
      <c r="I180" s="29">
        <f t="shared" si="27"/>
        <v>88.804796607787708</v>
      </c>
      <c r="J180" s="30">
        <f t="shared" si="28"/>
        <v>-202696.01</v>
      </c>
      <c r="K180" s="29">
        <f t="shared" si="29"/>
        <v>275.64978570204011</v>
      </c>
      <c r="L180" s="30">
        <f t="shared" si="30"/>
        <v>1024565.2</v>
      </c>
      <c r="M180" s="29">
        <f t="shared" si="31"/>
        <v>113.11690323213905</v>
      </c>
      <c r="N180" s="30">
        <f t="shared" si="32"/>
        <v>186446.15999999992</v>
      </c>
    </row>
    <row r="181" spans="1:14" ht="48" hidden="1" outlineLevel="2" x14ac:dyDescent="0.2">
      <c r="A181" s="2" t="s">
        <v>229</v>
      </c>
      <c r="B181" s="14" t="s">
        <v>230</v>
      </c>
      <c r="C181" s="15">
        <f>C182+C190+C200+C212+C213+C219+C227+C235+C243</f>
        <v>510745.3</v>
      </c>
      <c r="D181" s="15">
        <f t="shared" ref="D181:F181" si="39">D182+D190+D200+D212+D213+D219+D227+D235+D243</f>
        <v>373100</v>
      </c>
      <c r="E181" s="15">
        <f t="shared" si="39"/>
        <v>432700</v>
      </c>
      <c r="F181" s="15">
        <f t="shared" si="39"/>
        <v>439234.51</v>
      </c>
      <c r="G181" s="29">
        <f t="shared" si="26"/>
        <v>6.8384542046349236E-2</v>
      </c>
      <c r="H181" s="28">
        <f t="shared" si="33"/>
        <v>0.47913177218304764</v>
      </c>
      <c r="I181" s="29">
        <f t="shared" si="27"/>
        <v>85.998737531211745</v>
      </c>
      <c r="J181" s="30">
        <f t="shared" si="28"/>
        <v>-71510.789999999979</v>
      </c>
      <c r="K181" s="29">
        <f t="shared" si="29"/>
        <v>117.72567944250871</v>
      </c>
      <c r="L181" s="30">
        <f t="shared" si="30"/>
        <v>66134.510000000009</v>
      </c>
      <c r="M181" s="29">
        <f t="shared" si="31"/>
        <v>101.5101710191819</v>
      </c>
      <c r="N181" s="30">
        <f t="shared" si="32"/>
        <v>6534.5100000000093</v>
      </c>
    </row>
    <row r="182" spans="1:14" ht="72" hidden="1" customHeight="1" outlineLevel="3" collapsed="1" x14ac:dyDescent="0.2">
      <c r="A182" s="2" t="s">
        <v>231</v>
      </c>
      <c r="B182" s="14" t="s">
        <v>232</v>
      </c>
      <c r="C182" s="15">
        <v>28812.38</v>
      </c>
      <c r="D182" s="15">
        <v>24300</v>
      </c>
      <c r="E182" s="15">
        <v>32100</v>
      </c>
      <c r="F182" s="15">
        <v>40026.959999999999</v>
      </c>
      <c r="G182" s="29">
        <f t="shared" si="26"/>
        <v>6.2318084458061794E-3</v>
      </c>
      <c r="H182" s="28">
        <f t="shared" si="33"/>
        <v>4.3662753821187596E-2</v>
      </c>
      <c r="I182" s="29">
        <f t="shared" si="27"/>
        <v>138.92278249835661</v>
      </c>
      <c r="J182" s="30">
        <f t="shared" si="28"/>
        <v>11214.579999999998</v>
      </c>
      <c r="K182" s="29">
        <f t="shared" si="29"/>
        <v>164.72</v>
      </c>
      <c r="L182" s="30">
        <f t="shared" si="30"/>
        <v>15726.96</v>
      </c>
      <c r="M182" s="29">
        <f t="shared" si="31"/>
        <v>124.69457943925232</v>
      </c>
      <c r="N182" s="30">
        <f t="shared" si="32"/>
        <v>7926.9599999999991</v>
      </c>
    </row>
    <row r="183" spans="1:14" ht="108" hidden="1" customHeight="1" outlineLevel="4" x14ac:dyDescent="0.2">
      <c r="A183" s="2" t="s">
        <v>233</v>
      </c>
      <c r="B183" s="16" t="s">
        <v>234</v>
      </c>
      <c r="C183" s="15"/>
      <c r="D183" s="15">
        <v>24300</v>
      </c>
      <c r="E183" s="15">
        <v>32100</v>
      </c>
      <c r="F183" s="15">
        <v>40026.959999999999</v>
      </c>
      <c r="G183" s="29">
        <f t="shared" si="26"/>
        <v>6.2318084458061794E-3</v>
      </c>
      <c r="H183" s="28">
        <f t="shared" si="33"/>
        <v>4.3662753821187596E-2</v>
      </c>
      <c r="I183" s="29" t="e">
        <f t="shared" si="27"/>
        <v>#DIV/0!</v>
      </c>
      <c r="J183" s="30">
        <f t="shared" si="28"/>
        <v>40026.959999999999</v>
      </c>
      <c r="K183" s="29">
        <f t="shared" si="29"/>
        <v>164.72</v>
      </c>
      <c r="L183" s="30">
        <f t="shared" si="30"/>
        <v>15726.96</v>
      </c>
      <c r="M183" s="29">
        <f t="shared" si="31"/>
        <v>124.69457943925232</v>
      </c>
      <c r="N183" s="30">
        <f t="shared" si="32"/>
        <v>7926.9599999999991</v>
      </c>
    </row>
    <row r="184" spans="1:14" ht="168" hidden="1" customHeight="1" outlineLevel="5" x14ac:dyDescent="0.2">
      <c r="A184" s="2" t="s">
        <v>235</v>
      </c>
      <c r="B184" s="16" t="s">
        <v>236</v>
      </c>
      <c r="C184" s="15"/>
      <c r="D184" s="15">
        <v>6400</v>
      </c>
      <c r="E184" s="15">
        <v>11700</v>
      </c>
      <c r="F184" s="15">
        <v>15250.1</v>
      </c>
      <c r="G184" s="29">
        <f t="shared" si="26"/>
        <v>2.3742922764903658E-3</v>
      </c>
      <c r="H184" s="28">
        <f t="shared" si="33"/>
        <v>1.6635321844289272E-2</v>
      </c>
      <c r="I184" s="29" t="e">
        <f t="shared" si="27"/>
        <v>#DIV/0!</v>
      </c>
      <c r="J184" s="30">
        <f t="shared" si="28"/>
        <v>15250.1</v>
      </c>
      <c r="K184" s="29">
        <f t="shared" si="29"/>
        <v>238.28281250000001</v>
      </c>
      <c r="L184" s="30">
        <f t="shared" si="30"/>
        <v>8850.1</v>
      </c>
      <c r="M184" s="29">
        <f t="shared" si="31"/>
        <v>130.34273504273503</v>
      </c>
      <c r="N184" s="30">
        <f t="shared" si="32"/>
        <v>3550.1000000000004</v>
      </c>
    </row>
    <row r="185" spans="1:14" ht="168" hidden="1" customHeight="1" outlineLevel="7" x14ac:dyDescent="0.2">
      <c r="A185" s="2" t="s">
        <v>235</v>
      </c>
      <c r="B185" s="16" t="s">
        <v>236</v>
      </c>
      <c r="C185" s="15"/>
      <c r="D185" s="15">
        <v>6400</v>
      </c>
      <c r="E185" s="15">
        <v>11700</v>
      </c>
      <c r="F185" s="15">
        <v>15250.1</v>
      </c>
      <c r="G185" s="29">
        <f t="shared" si="26"/>
        <v>2.3742922764903658E-3</v>
      </c>
      <c r="H185" s="28">
        <f t="shared" si="33"/>
        <v>1.6635321844289272E-2</v>
      </c>
      <c r="I185" s="29" t="e">
        <f t="shared" si="27"/>
        <v>#DIV/0!</v>
      </c>
      <c r="J185" s="30">
        <f t="shared" si="28"/>
        <v>15250.1</v>
      </c>
      <c r="K185" s="29">
        <f t="shared" si="29"/>
        <v>238.28281250000001</v>
      </c>
      <c r="L185" s="30">
        <f t="shared" si="30"/>
        <v>8850.1</v>
      </c>
      <c r="M185" s="29">
        <f t="shared" si="31"/>
        <v>130.34273504273503</v>
      </c>
      <c r="N185" s="30">
        <f t="shared" si="32"/>
        <v>3550.1000000000004</v>
      </c>
    </row>
    <row r="186" spans="1:14" ht="132" hidden="1" customHeight="1" outlineLevel="5" x14ac:dyDescent="0.2">
      <c r="A186" s="2" t="s">
        <v>237</v>
      </c>
      <c r="B186" s="16" t="s">
        <v>238</v>
      </c>
      <c r="C186" s="15"/>
      <c r="D186" s="15">
        <v>0</v>
      </c>
      <c r="E186" s="15">
        <v>2500</v>
      </c>
      <c r="F186" s="15">
        <v>2500</v>
      </c>
      <c r="G186" s="29">
        <f t="shared" si="26"/>
        <v>3.8922568974799607E-4</v>
      </c>
      <c r="H186" s="28">
        <f t="shared" si="33"/>
        <v>2.727084059168345E-3</v>
      </c>
      <c r="I186" s="29" t="e">
        <f t="shared" si="27"/>
        <v>#DIV/0!</v>
      </c>
      <c r="J186" s="30">
        <f t="shared" si="28"/>
        <v>2500</v>
      </c>
      <c r="K186" s="29" t="e">
        <f t="shared" si="29"/>
        <v>#DIV/0!</v>
      </c>
      <c r="L186" s="30">
        <f t="shared" si="30"/>
        <v>2500</v>
      </c>
      <c r="M186" s="29">
        <f t="shared" si="31"/>
        <v>100</v>
      </c>
      <c r="N186" s="30">
        <f t="shared" si="32"/>
        <v>0</v>
      </c>
    </row>
    <row r="187" spans="1:14" ht="132" hidden="1" customHeight="1" outlineLevel="7" x14ac:dyDescent="0.2">
      <c r="A187" s="2" t="s">
        <v>237</v>
      </c>
      <c r="B187" s="16" t="s">
        <v>238</v>
      </c>
      <c r="C187" s="15"/>
      <c r="D187" s="15">
        <v>0</v>
      </c>
      <c r="E187" s="15">
        <v>2500</v>
      </c>
      <c r="F187" s="15">
        <v>2500</v>
      </c>
      <c r="G187" s="29">
        <f t="shared" si="26"/>
        <v>3.8922568974799607E-4</v>
      </c>
      <c r="H187" s="28">
        <f t="shared" si="33"/>
        <v>2.727084059168345E-3</v>
      </c>
      <c r="I187" s="29" t="e">
        <f t="shared" si="27"/>
        <v>#DIV/0!</v>
      </c>
      <c r="J187" s="30">
        <f t="shared" si="28"/>
        <v>2500</v>
      </c>
      <c r="K187" s="29" t="e">
        <f t="shared" si="29"/>
        <v>#DIV/0!</v>
      </c>
      <c r="L187" s="30">
        <f t="shared" si="30"/>
        <v>2500</v>
      </c>
      <c r="M187" s="29">
        <f t="shared" si="31"/>
        <v>100</v>
      </c>
      <c r="N187" s="30">
        <f t="shared" si="32"/>
        <v>0</v>
      </c>
    </row>
    <row r="188" spans="1:14" ht="120" hidden="1" customHeight="1" outlineLevel="5" x14ac:dyDescent="0.2">
      <c r="A188" s="2" t="s">
        <v>239</v>
      </c>
      <c r="B188" s="16" t="s">
        <v>240</v>
      </c>
      <c r="C188" s="15"/>
      <c r="D188" s="15">
        <v>17900</v>
      </c>
      <c r="E188" s="15">
        <v>17900</v>
      </c>
      <c r="F188" s="15">
        <v>22276.86</v>
      </c>
      <c r="G188" s="29">
        <f t="shared" si="26"/>
        <v>3.4682904795678175E-3</v>
      </c>
      <c r="H188" s="28">
        <f t="shared" si="33"/>
        <v>2.4300347917729979E-2</v>
      </c>
      <c r="I188" s="29" t="e">
        <f t="shared" si="27"/>
        <v>#DIV/0!</v>
      </c>
      <c r="J188" s="30">
        <f t="shared" si="28"/>
        <v>22276.86</v>
      </c>
      <c r="K188" s="29">
        <f t="shared" si="29"/>
        <v>124.45173184357543</v>
      </c>
      <c r="L188" s="30">
        <f t="shared" si="30"/>
        <v>4376.8600000000006</v>
      </c>
      <c r="M188" s="29">
        <f t="shared" si="31"/>
        <v>124.45173184357543</v>
      </c>
      <c r="N188" s="30">
        <f t="shared" si="32"/>
        <v>4376.8600000000006</v>
      </c>
    </row>
    <row r="189" spans="1:14" ht="120" hidden="1" customHeight="1" outlineLevel="7" x14ac:dyDescent="0.2">
      <c r="A189" s="2" t="s">
        <v>239</v>
      </c>
      <c r="B189" s="16" t="s">
        <v>240</v>
      </c>
      <c r="C189" s="15"/>
      <c r="D189" s="15">
        <v>17900</v>
      </c>
      <c r="E189" s="15">
        <v>17900</v>
      </c>
      <c r="F189" s="15">
        <v>22276.86</v>
      </c>
      <c r="G189" s="29">
        <f t="shared" si="26"/>
        <v>3.4682904795678175E-3</v>
      </c>
      <c r="H189" s="28">
        <f t="shared" si="33"/>
        <v>2.4300347917729979E-2</v>
      </c>
      <c r="I189" s="29" t="e">
        <f t="shared" si="27"/>
        <v>#DIV/0!</v>
      </c>
      <c r="J189" s="30">
        <f t="shared" si="28"/>
        <v>22276.86</v>
      </c>
      <c r="K189" s="29">
        <f t="shared" si="29"/>
        <v>124.45173184357543</v>
      </c>
      <c r="L189" s="30">
        <f t="shared" si="30"/>
        <v>4376.8600000000006</v>
      </c>
      <c r="M189" s="29">
        <f t="shared" si="31"/>
        <v>124.45173184357543</v>
      </c>
      <c r="N189" s="30">
        <f t="shared" si="32"/>
        <v>4376.8600000000006</v>
      </c>
    </row>
    <row r="190" spans="1:14" ht="108" hidden="1" customHeight="1" outlineLevel="3" collapsed="1" x14ac:dyDescent="0.2">
      <c r="A190" s="2" t="s">
        <v>241</v>
      </c>
      <c r="B190" s="14" t="s">
        <v>242</v>
      </c>
      <c r="C190" s="15">
        <v>102159.92</v>
      </c>
      <c r="D190" s="15">
        <v>135600</v>
      </c>
      <c r="E190" s="15">
        <v>135600</v>
      </c>
      <c r="F190" s="15">
        <v>118719.9</v>
      </c>
      <c r="G190" s="29">
        <f t="shared" si="26"/>
        <v>1.8483533985725248E-2</v>
      </c>
      <c r="H190" s="28">
        <f t="shared" si="33"/>
        <v>0.12950365871842398</v>
      </c>
      <c r="I190" s="29">
        <f t="shared" si="27"/>
        <v>116.20985999205951</v>
      </c>
      <c r="J190" s="30">
        <f t="shared" si="28"/>
        <v>16559.979999999996</v>
      </c>
      <c r="K190" s="29">
        <f t="shared" si="29"/>
        <v>87.551548672566369</v>
      </c>
      <c r="L190" s="30">
        <f t="shared" si="30"/>
        <v>-16880.100000000006</v>
      </c>
      <c r="M190" s="29">
        <f t="shared" si="31"/>
        <v>87.551548672566369</v>
      </c>
      <c r="N190" s="30">
        <f t="shared" si="32"/>
        <v>-16880.100000000006</v>
      </c>
    </row>
    <row r="191" spans="1:14" ht="132" hidden="1" customHeight="1" outlineLevel="4" x14ac:dyDescent="0.2">
      <c r="A191" s="2" t="s">
        <v>243</v>
      </c>
      <c r="B191" s="16" t="s">
        <v>244</v>
      </c>
      <c r="C191" s="15"/>
      <c r="D191" s="15">
        <v>135600</v>
      </c>
      <c r="E191" s="15">
        <v>135600</v>
      </c>
      <c r="F191" s="15">
        <v>118719.9</v>
      </c>
      <c r="G191" s="29">
        <f t="shared" si="26"/>
        <v>1.8483533985725248E-2</v>
      </c>
      <c r="H191" s="28">
        <f t="shared" si="33"/>
        <v>0.12950365871842398</v>
      </c>
      <c r="I191" s="29" t="e">
        <f t="shared" si="27"/>
        <v>#DIV/0!</v>
      </c>
      <c r="J191" s="30">
        <f t="shared" si="28"/>
        <v>118719.9</v>
      </c>
      <c r="K191" s="29">
        <f t="shared" si="29"/>
        <v>87.551548672566369</v>
      </c>
      <c r="L191" s="30">
        <f t="shared" si="30"/>
        <v>-16880.100000000006</v>
      </c>
      <c r="M191" s="29">
        <f t="shared" si="31"/>
        <v>87.551548672566369</v>
      </c>
      <c r="N191" s="30">
        <f t="shared" si="32"/>
        <v>-16880.100000000006</v>
      </c>
    </row>
    <row r="192" spans="1:14" ht="192" hidden="1" customHeight="1" outlineLevel="5" x14ac:dyDescent="0.2">
      <c r="A192" s="2" t="s">
        <v>245</v>
      </c>
      <c r="B192" s="16" t="s">
        <v>246</v>
      </c>
      <c r="C192" s="15"/>
      <c r="D192" s="15">
        <v>10300</v>
      </c>
      <c r="E192" s="15">
        <v>10300</v>
      </c>
      <c r="F192" s="15">
        <v>0</v>
      </c>
      <c r="G192" s="29">
        <f t="shared" si="26"/>
        <v>0</v>
      </c>
      <c r="H192" s="28">
        <f t="shared" si="33"/>
        <v>0</v>
      </c>
      <c r="I192" s="29" t="e">
        <f t="shared" si="27"/>
        <v>#DIV/0!</v>
      </c>
      <c r="J192" s="30">
        <f t="shared" si="28"/>
        <v>0</v>
      </c>
      <c r="K192" s="29">
        <f t="shared" si="29"/>
        <v>0</v>
      </c>
      <c r="L192" s="30">
        <f t="shared" si="30"/>
        <v>-10300</v>
      </c>
      <c r="M192" s="29">
        <f t="shared" si="31"/>
        <v>0</v>
      </c>
      <c r="N192" s="30">
        <f t="shared" si="32"/>
        <v>-10300</v>
      </c>
    </row>
    <row r="193" spans="1:14" ht="192" hidden="1" customHeight="1" outlineLevel="7" x14ac:dyDescent="0.2">
      <c r="A193" s="2" t="s">
        <v>245</v>
      </c>
      <c r="B193" s="16" t="s">
        <v>246</v>
      </c>
      <c r="C193" s="15"/>
      <c r="D193" s="15">
        <v>10300</v>
      </c>
      <c r="E193" s="15">
        <v>10300</v>
      </c>
      <c r="F193" s="15">
        <v>0</v>
      </c>
      <c r="G193" s="29">
        <f t="shared" si="26"/>
        <v>0</v>
      </c>
      <c r="H193" s="28">
        <f t="shared" si="33"/>
        <v>0</v>
      </c>
      <c r="I193" s="29" t="e">
        <f t="shared" si="27"/>
        <v>#DIV/0!</v>
      </c>
      <c r="J193" s="30">
        <f t="shared" si="28"/>
        <v>0</v>
      </c>
      <c r="K193" s="29">
        <f t="shared" si="29"/>
        <v>0</v>
      </c>
      <c r="L193" s="30">
        <f t="shared" si="30"/>
        <v>-10300</v>
      </c>
      <c r="M193" s="29">
        <f t="shared" si="31"/>
        <v>0</v>
      </c>
      <c r="N193" s="30">
        <f t="shared" si="32"/>
        <v>-10300</v>
      </c>
    </row>
    <row r="194" spans="1:14" ht="240" hidden="1" customHeight="1" outlineLevel="5" x14ac:dyDescent="0.2">
      <c r="A194" s="2" t="s">
        <v>247</v>
      </c>
      <c r="B194" s="16" t="s">
        <v>248</v>
      </c>
      <c r="C194" s="15"/>
      <c r="D194" s="15">
        <v>3500</v>
      </c>
      <c r="E194" s="15">
        <v>3500</v>
      </c>
      <c r="F194" s="15">
        <v>6599.07</v>
      </c>
      <c r="G194" s="29">
        <f t="shared" si="26"/>
        <v>1.0274110289781235E-3</v>
      </c>
      <c r="H194" s="28">
        <f t="shared" si="33"/>
        <v>7.19848744093442E-3</v>
      </c>
      <c r="I194" s="29" t="e">
        <f t="shared" si="27"/>
        <v>#DIV/0!</v>
      </c>
      <c r="J194" s="30">
        <f t="shared" si="28"/>
        <v>6599.07</v>
      </c>
      <c r="K194" s="29">
        <f t="shared" si="29"/>
        <v>188.54485714285713</v>
      </c>
      <c r="L194" s="30">
        <f t="shared" si="30"/>
        <v>3099.0699999999997</v>
      </c>
      <c r="M194" s="29">
        <f t="shared" si="31"/>
        <v>188.54485714285713</v>
      </c>
      <c r="N194" s="30">
        <f t="shared" si="32"/>
        <v>3099.0699999999997</v>
      </c>
    </row>
    <row r="195" spans="1:14" ht="240" hidden="1" customHeight="1" outlineLevel="7" x14ac:dyDescent="0.2">
      <c r="A195" s="2" t="s">
        <v>247</v>
      </c>
      <c r="B195" s="16" t="s">
        <v>248</v>
      </c>
      <c r="C195" s="15"/>
      <c r="D195" s="15">
        <v>3500</v>
      </c>
      <c r="E195" s="15">
        <v>3500</v>
      </c>
      <c r="F195" s="15">
        <v>6599.07</v>
      </c>
      <c r="G195" s="29">
        <f t="shared" si="26"/>
        <v>1.0274110289781235E-3</v>
      </c>
      <c r="H195" s="28">
        <f t="shared" si="33"/>
        <v>7.19848744093442E-3</v>
      </c>
      <c r="I195" s="29" t="e">
        <f t="shared" si="27"/>
        <v>#DIV/0!</v>
      </c>
      <c r="J195" s="30">
        <f t="shared" si="28"/>
        <v>6599.07</v>
      </c>
      <c r="K195" s="29">
        <f t="shared" si="29"/>
        <v>188.54485714285713</v>
      </c>
      <c r="L195" s="30">
        <f t="shared" si="30"/>
        <v>3099.0699999999997</v>
      </c>
      <c r="M195" s="29">
        <f t="shared" si="31"/>
        <v>188.54485714285713</v>
      </c>
      <c r="N195" s="30">
        <f t="shared" si="32"/>
        <v>3099.0699999999997</v>
      </c>
    </row>
    <row r="196" spans="1:14" ht="144" hidden="1" customHeight="1" outlineLevel="5" x14ac:dyDescent="0.2">
      <c r="A196" s="2" t="s">
        <v>249</v>
      </c>
      <c r="B196" s="16" t="s">
        <v>250</v>
      </c>
      <c r="C196" s="15"/>
      <c r="D196" s="15">
        <v>120600</v>
      </c>
      <c r="E196" s="15">
        <v>120600</v>
      </c>
      <c r="F196" s="15">
        <v>108620.83</v>
      </c>
      <c r="G196" s="29">
        <f t="shared" si="26"/>
        <v>1.6911206991099933E-2</v>
      </c>
      <c r="H196" s="28">
        <f t="shared" si="33"/>
        <v>0.1184872535946539</v>
      </c>
      <c r="I196" s="29" t="e">
        <f t="shared" si="27"/>
        <v>#DIV/0!</v>
      </c>
      <c r="J196" s="30">
        <f t="shared" si="28"/>
        <v>108620.83</v>
      </c>
      <c r="K196" s="29">
        <f t="shared" si="29"/>
        <v>90.067023217247097</v>
      </c>
      <c r="L196" s="30">
        <f t="shared" si="30"/>
        <v>-11979.169999999998</v>
      </c>
      <c r="M196" s="29">
        <f t="shared" si="31"/>
        <v>90.067023217247097</v>
      </c>
      <c r="N196" s="30">
        <f t="shared" si="32"/>
        <v>-11979.169999999998</v>
      </c>
    </row>
    <row r="197" spans="1:14" ht="144" hidden="1" customHeight="1" outlineLevel="7" x14ac:dyDescent="0.2">
      <c r="A197" s="2" t="s">
        <v>249</v>
      </c>
      <c r="B197" s="16" t="s">
        <v>250</v>
      </c>
      <c r="C197" s="15"/>
      <c r="D197" s="15">
        <v>120600</v>
      </c>
      <c r="E197" s="15">
        <v>120600</v>
      </c>
      <c r="F197" s="15">
        <v>108620.83</v>
      </c>
      <c r="G197" s="29">
        <f t="shared" si="26"/>
        <v>1.6911206991099933E-2</v>
      </c>
      <c r="H197" s="28">
        <f t="shared" si="33"/>
        <v>0.1184872535946539</v>
      </c>
      <c r="I197" s="29" t="e">
        <f t="shared" si="27"/>
        <v>#DIV/0!</v>
      </c>
      <c r="J197" s="30">
        <f t="shared" si="28"/>
        <v>108620.83</v>
      </c>
      <c r="K197" s="29">
        <f t="shared" si="29"/>
        <v>90.067023217247097</v>
      </c>
      <c r="L197" s="30">
        <f t="shared" si="30"/>
        <v>-11979.169999999998</v>
      </c>
      <c r="M197" s="29">
        <f t="shared" si="31"/>
        <v>90.067023217247097</v>
      </c>
      <c r="N197" s="30">
        <f t="shared" si="32"/>
        <v>-11979.169999999998</v>
      </c>
    </row>
    <row r="198" spans="1:14" ht="144" hidden="1" customHeight="1" outlineLevel="5" x14ac:dyDescent="0.2">
      <c r="A198" s="2" t="s">
        <v>251</v>
      </c>
      <c r="B198" s="16" t="s">
        <v>252</v>
      </c>
      <c r="C198" s="15"/>
      <c r="D198" s="15">
        <v>1200</v>
      </c>
      <c r="E198" s="15">
        <v>1200</v>
      </c>
      <c r="F198" s="15">
        <v>3500</v>
      </c>
      <c r="G198" s="29">
        <f t="shared" si="26"/>
        <v>5.4491596564719457E-4</v>
      </c>
      <c r="H198" s="28">
        <f t="shared" si="33"/>
        <v>3.8179176828356831E-3</v>
      </c>
      <c r="I198" s="29" t="e">
        <f t="shared" si="27"/>
        <v>#DIV/0!</v>
      </c>
      <c r="J198" s="30">
        <f t="shared" si="28"/>
        <v>3500</v>
      </c>
      <c r="K198" s="29">
        <f t="shared" si="29"/>
        <v>291.66666666666663</v>
      </c>
      <c r="L198" s="30">
        <f t="shared" si="30"/>
        <v>2300</v>
      </c>
      <c r="M198" s="29">
        <f t="shared" si="31"/>
        <v>291.66666666666663</v>
      </c>
      <c r="N198" s="30">
        <f t="shared" si="32"/>
        <v>2300</v>
      </c>
    </row>
    <row r="199" spans="1:14" ht="144" hidden="1" customHeight="1" outlineLevel="7" x14ac:dyDescent="0.2">
      <c r="A199" s="2" t="s">
        <v>251</v>
      </c>
      <c r="B199" s="16" t="s">
        <v>252</v>
      </c>
      <c r="C199" s="15"/>
      <c r="D199" s="15">
        <v>1200</v>
      </c>
      <c r="E199" s="15">
        <v>1200</v>
      </c>
      <c r="F199" s="15">
        <v>3500</v>
      </c>
      <c r="G199" s="29">
        <f t="shared" ref="G199:G262" si="40">F199/F$6*100</f>
        <v>5.4491596564719457E-4</v>
      </c>
      <c r="H199" s="28">
        <f t="shared" si="33"/>
        <v>3.8179176828356831E-3</v>
      </c>
      <c r="I199" s="29" t="e">
        <f t="shared" ref="I199:I262" si="41">F199/C199*100</f>
        <v>#DIV/0!</v>
      </c>
      <c r="J199" s="30">
        <f t="shared" ref="J199:J262" si="42">F199-C199</f>
        <v>3500</v>
      </c>
      <c r="K199" s="29">
        <f t="shared" ref="K199:K262" si="43">F199/D199*100</f>
        <v>291.66666666666663</v>
      </c>
      <c r="L199" s="30">
        <f t="shared" ref="L199:L262" si="44">F199-D199</f>
        <v>2300</v>
      </c>
      <c r="M199" s="29">
        <f t="shared" ref="M199:M262" si="45">F199/E199*100</f>
        <v>291.66666666666663</v>
      </c>
      <c r="N199" s="30">
        <f t="shared" ref="N199:N262" si="46">F199-E199</f>
        <v>2300</v>
      </c>
    </row>
    <row r="200" spans="1:14" ht="72" hidden="1" customHeight="1" outlineLevel="3" x14ac:dyDescent="0.2">
      <c r="A200" s="2" t="s">
        <v>253</v>
      </c>
      <c r="B200" s="14" t="s">
        <v>254</v>
      </c>
      <c r="C200" s="15">
        <f>C201+C210</f>
        <v>130402.47</v>
      </c>
      <c r="D200" s="15">
        <f t="shared" ref="D200:F200" si="47">D201+D210</f>
        <v>53000</v>
      </c>
      <c r="E200" s="15">
        <f t="shared" si="47"/>
        <v>48400</v>
      </c>
      <c r="F200" s="15">
        <f t="shared" si="47"/>
        <v>60495.99</v>
      </c>
      <c r="G200" s="29">
        <f t="shared" si="40"/>
        <v>9.4186373738951498E-3</v>
      </c>
      <c r="H200" s="28">
        <f t="shared" ref="H200:H263" si="48">F200/F$7*100</f>
        <v>6.5991059989043033E-2</v>
      </c>
      <c r="I200" s="29">
        <f t="shared" si="41"/>
        <v>46.391751628630956</v>
      </c>
      <c r="J200" s="30">
        <f t="shared" si="42"/>
        <v>-69906.48000000001</v>
      </c>
      <c r="K200" s="29">
        <f t="shared" si="43"/>
        <v>114.14337735849057</v>
      </c>
      <c r="L200" s="30">
        <f t="shared" si="44"/>
        <v>7495.989999999998</v>
      </c>
      <c r="M200" s="29">
        <f t="shared" si="45"/>
        <v>124.99171487603304</v>
      </c>
      <c r="N200" s="30">
        <f t="shared" si="46"/>
        <v>12095.989999999998</v>
      </c>
    </row>
    <row r="201" spans="1:14" ht="108" hidden="1" customHeight="1" outlineLevel="4" collapsed="1" x14ac:dyDescent="0.2">
      <c r="A201" s="2" t="s">
        <v>255</v>
      </c>
      <c r="B201" s="16" t="s">
        <v>256</v>
      </c>
      <c r="C201" s="15">
        <v>130402.47</v>
      </c>
      <c r="D201" s="15">
        <v>48400</v>
      </c>
      <c r="E201" s="15">
        <v>48400</v>
      </c>
      <c r="F201" s="15">
        <v>60495.99</v>
      </c>
      <c r="G201" s="29">
        <f t="shared" si="40"/>
        <v>9.4186373738951498E-3</v>
      </c>
      <c r="H201" s="28">
        <f t="shared" si="48"/>
        <v>6.5991059989043033E-2</v>
      </c>
      <c r="I201" s="29">
        <f t="shared" si="41"/>
        <v>46.391751628630956</v>
      </c>
      <c r="J201" s="30">
        <f t="shared" si="42"/>
        <v>-69906.48000000001</v>
      </c>
      <c r="K201" s="29">
        <f t="shared" si="43"/>
        <v>124.99171487603304</v>
      </c>
      <c r="L201" s="30">
        <f t="shared" si="44"/>
        <v>12095.989999999998</v>
      </c>
      <c r="M201" s="29">
        <f t="shared" si="45"/>
        <v>124.99171487603304</v>
      </c>
      <c r="N201" s="30">
        <f t="shared" si="46"/>
        <v>12095.989999999998</v>
      </c>
    </row>
    <row r="202" spans="1:14" ht="108" hidden="1" customHeight="1" outlineLevel="5" x14ac:dyDescent="0.2">
      <c r="A202" s="2" t="s">
        <v>257</v>
      </c>
      <c r="B202" s="16" t="s">
        <v>256</v>
      </c>
      <c r="C202" s="15"/>
      <c r="D202" s="15">
        <v>800</v>
      </c>
      <c r="E202" s="15">
        <v>800</v>
      </c>
      <c r="F202" s="15">
        <v>300</v>
      </c>
      <c r="G202" s="29">
        <f t="shared" si="40"/>
        <v>4.670708276975953E-5</v>
      </c>
      <c r="H202" s="28">
        <f t="shared" si="48"/>
        <v>3.2725008710020141E-4</v>
      </c>
      <c r="I202" s="29" t="e">
        <f t="shared" si="41"/>
        <v>#DIV/0!</v>
      </c>
      <c r="J202" s="30">
        <f t="shared" si="42"/>
        <v>300</v>
      </c>
      <c r="K202" s="29">
        <f t="shared" si="43"/>
        <v>37.5</v>
      </c>
      <c r="L202" s="30">
        <f t="shared" si="44"/>
        <v>-500</v>
      </c>
      <c r="M202" s="29">
        <f t="shared" si="45"/>
        <v>37.5</v>
      </c>
      <c r="N202" s="30">
        <f t="shared" si="46"/>
        <v>-500</v>
      </c>
    </row>
    <row r="203" spans="1:14" ht="108" hidden="1" customHeight="1" outlineLevel="7" x14ac:dyDescent="0.2">
      <c r="A203" s="2" t="s">
        <v>257</v>
      </c>
      <c r="B203" s="16" t="s">
        <v>256</v>
      </c>
      <c r="C203" s="15"/>
      <c r="D203" s="15">
        <v>800</v>
      </c>
      <c r="E203" s="15">
        <v>800</v>
      </c>
      <c r="F203" s="15">
        <v>300</v>
      </c>
      <c r="G203" s="29">
        <f t="shared" si="40"/>
        <v>4.670708276975953E-5</v>
      </c>
      <c r="H203" s="28">
        <f t="shared" si="48"/>
        <v>3.2725008710020141E-4</v>
      </c>
      <c r="I203" s="29" t="e">
        <f t="shared" si="41"/>
        <v>#DIV/0!</v>
      </c>
      <c r="J203" s="30">
        <f t="shared" si="42"/>
        <v>300</v>
      </c>
      <c r="K203" s="29">
        <f t="shared" si="43"/>
        <v>37.5</v>
      </c>
      <c r="L203" s="30">
        <f t="shared" si="44"/>
        <v>-500</v>
      </c>
      <c r="M203" s="29">
        <f t="shared" si="45"/>
        <v>37.5</v>
      </c>
      <c r="N203" s="30">
        <f t="shared" si="46"/>
        <v>-500</v>
      </c>
    </row>
    <row r="204" spans="1:14" ht="108" hidden="1" customHeight="1" outlineLevel="5" x14ac:dyDescent="0.2">
      <c r="A204" s="2" t="s">
        <v>258</v>
      </c>
      <c r="B204" s="16" t="s">
        <v>256</v>
      </c>
      <c r="C204" s="15"/>
      <c r="D204" s="15">
        <v>41700</v>
      </c>
      <c r="E204" s="15">
        <v>41700</v>
      </c>
      <c r="F204" s="15">
        <v>55195.99</v>
      </c>
      <c r="G204" s="29">
        <f t="shared" si="40"/>
        <v>8.5934789116293986E-3</v>
      </c>
      <c r="H204" s="28">
        <f t="shared" si="48"/>
        <v>6.0209641783606153E-2</v>
      </c>
      <c r="I204" s="29" t="e">
        <f t="shared" si="41"/>
        <v>#DIV/0!</v>
      </c>
      <c r="J204" s="30">
        <f t="shared" si="42"/>
        <v>55195.99</v>
      </c>
      <c r="K204" s="29">
        <f t="shared" si="43"/>
        <v>132.36448441247001</v>
      </c>
      <c r="L204" s="30">
        <f t="shared" si="44"/>
        <v>13495.989999999998</v>
      </c>
      <c r="M204" s="29">
        <f t="shared" si="45"/>
        <v>132.36448441247001</v>
      </c>
      <c r="N204" s="30">
        <f t="shared" si="46"/>
        <v>13495.989999999998</v>
      </c>
    </row>
    <row r="205" spans="1:14" ht="108" hidden="1" customHeight="1" outlineLevel="7" x14ac:dyDescent="0.2">
      <c r="A205" s="2" t="s">
        <v>258</v>
      </c>
      <c r="B205" s="16" t="s">
        <v>256</v>
      </c>
      <c r="C205" s="15"/>
      <c r="D205" s="15">
        <v>41700</v>
      </c>
      <c r="E205" s="15">
        <v>41700</v>
      </c>
      <c r="F205" s="15">
        <v>55195.99</v>
      </c>
      <c r="G205" s="29">
        <f t="shared" si="40"/>
        <v>8.5934789116293986E-3</v>
      </c>
      <c r="H205" s="28">
        <f t="shared" si="48"/>
        <v>6.0209641783606153E-2</v>
      </c>
      <c r="I205" s="29" t="e">
        <f t="shared" si="41"/>
        <v>#DIV/0!</v>
      </c>
      <c r="J205" s="30">
        <f t="shared" si="42"/>
        <v>55195.99</v>
      </c>
      <c r="K205" s="29">
        <f t="shared" si="43"/>
        <v>132.36448441247001</v>
      </c>
      <c r="L205" s="30">
        <f t="shared" si="44"/>
        <v>13495.989999999998</v>
      </c>
      <c r="M205" s="29">
        <f t="shared" si="45"/>
        <v>132.36448441247001</v>
      </c>
      <c r="N205" s="30">
        <f t="shared" si="46"/>
        <v>13495.989999999998</v>
      </c>
    </row>
    <row r="206" spans="1:14" ht="108" hidden="1" customHeight="1" outlineLevel="5" x14ac:dyDescent="0.2">
      <c r="A206" s="2" t="s">
        <v>259</v>
      </c>
      <c r="B206" s="16" t="s">
        <v>256</v>
      </c>
      <c r="C206" s="15"/>
      <c r="D206" s="15">
        <v>5900</v>
      </c>
      <c r="E206" s="15">
        <v>5900</v>
      </c>
      <c r="F206" s="15">
        <v>0</v>
      </c>
      <c r="G206" s="29">
        <f t="shared" si="40"/>
        <v>0</v>
      </c>
      <c r="H206" s="28">
        <f t="shared" si="48"/>
        <v>0</v>
      </c>
      <c r="I206" s="29" t="e">
        <f t="shared" si="41"/>
        <v>#DIV/0!</v>
      </c>
      <c r="J206" s="30">
        <f t="shared" si="42"/>
        <v>0</v>
      </c>
      <c r="K206" s="29">
        <f t="shared" si="43"/>
        <v>0</v>
      </c>
      <c r="L206" s="30">
        <f t="shared" si="44"/>
        <v>-5900</v>
      </c>
      <c r="M206" s="29">
        <f t="shared" si="45"/>
        <v>0</v>
      </c>
      <c r="N206" s="30">
        <f t="shared" si="46"/>
        <v>-5900</v>
      </c>
    </row>
    <row r="207" spans="1:14" ht="108" hidden="1" customHeight="1" outlineLevel="7" x14ac:dyDescent="0.2">
      <c r="A207" s="2" t="s">
        <v>259</v>
      </c>
      <c r="B207" s="16" t="s">
        <v>256</v>
      </c>
      <c r="C207" s="15"/>
      <c r="D207" s="15">
        <v>5900</v>
      </c>
      <c r="E207" s="15">
        <v>5900</v>
      </c>
      <c r="F207" s="15">
        <v>0</v>
      </c>
      <c r="G207" s="29">
        <f t="shared" si="40"/>
        <v>0</v>
      </c>
      <c r="H207" s="28">
        <f t="shared" si="48"/>
        <v>0</v>
      </c>
      <c r="I207" s="29" t="e">
        <f t="shared" si="41"/>
        <v>#DIV/0!</v>
      </c>
      <c r="J207" s="30">
        <f t="shared" si="42"/>
        <v>0</v>
      </c>
      <c r="K207" s="29">
        <f t="shared" si="43"/>
        <v>0</v>
      </c>
      <c r="L207" s="30">
        <f t="shared" si="44"/>
        <v>-5900</v>
      </c>
      <c r="M207" s="29">
        <f t="shared" si="45"/>
        <v>0</v>
      </c>
      <c r="N207" s="30">
        <f t="shared" si="46"/>
        <v>-5900</v>
      </c>
    </row>
    <row r="208" spans="1:14" ht="120" hidden="1" customHeight="1" outlineLevel="5" x14ac:dyDescent="0.2">
      <c r="A208" s="2" t="s">
        <v>260</v>
      </c>
      <c r="B208" s="16" t="s">
        <v>261</v>
      </c>
      <c r="C208" s="15"/>
      <c r="D208" s="15">
        <v>0</v>
      </c>
      <c r="E208" s="15">
        <v>0</v>
      </c>
      <c r="F208" s="15">
        <v>5000</v>
      </c>
      <c r="G208" s="29">
        <f t="shared" si="40"/>
        <v>7.7845137949599213E-4</v>
      </c>
      <c r="H208" s="28">
        <f t="shared" si="48"/>
        <v>5.45416811833669E-3</v>
      </c>
      <c r="I208" s="29" t="e">
        <f t="shared" si="41"/>
        <v>#DIV/0!</v>
      </c>
      <c r="J208" s="30">
        <f t="shared" si="42"/>
        <v>5000</v>
      </c>
      <c r="K208" s="29" t="e">
        <f t="shared" si="43"/>
        <v>#DIV/0!</v>
      </c>
      <c r="L208" s="30">
        <f t="shared" si="44"/>
        <v>5000</v>
      </c>
      <c r="M208" s="29" t="e">
        <f t="shared" si="45"/>
        <v>#DIV/0!</v>
      </c>
      <c r="N208" s="30">
        <f t="shared" si="46"/>
        <v>5000</v>
      </c>
    </row>
    <row r="209" spans="1:14" ht="120" hidden="1" customHeight="1" outlineLevel="7" x14ac:dyDescent="0.2">
      <c r="A209" s="2" t="s">
        <v>260</v>
      </c>
      <c r="B209" s="16" t="s">
        <v>261</v>
      </c>
      <c r="C209" s="15"/>
      <c r="D209" s="15">
        <v>0</v>
      </c>
      <c r="E209" s="15">
        <v>0</v>
      </c>
      <c r="F209" s="15">
        <v>5000</v>
      </c>
      <c r="G209" s="29">
        <f t="shared" si="40"/>
        <v>7.7845137949599213E-4</v>
      </c>
      <c r="H209" s="28">
        <f t="shared" si="48"/>
        <v>5.45416811833669E-3</v>
      </c>
      <c r="I209" s="29" t="e">
        <f t="shared" si="41"/>
        <v>#DIV/0!</v>
      </c>
      <c r="J209" s="30">
        <f t="shared" si="42"/>
        <v>5000</v>
      </c>
      <c r="K209" s="29" t="e">
        <f t="shared" si="43"/>
        <v>#DIV/0!</v>
      </c>
      <c r="L209" s="30">
        <f t="shared" si="44"/>
        <v>5000</v>
      </c>
      <c r="M209" s="29" t="e">
        <f t="shared" si="45"/>
        <v>#DIV/0!</v>
      </c>
      <c r="N209" s="30">
        <f t="shared" si="46"/>
        <v>5000</v>
      </c>
    </row>
    <row r="210" spans="1:14" ht="96" hidden="1" customHeight="1" outlineLevel="4" collapsed="1" x14ac:dyDescent="0.2">
      <c r="A210" s="2" t="s">
        <v>262</v>
      </c>
      <c r="B210" s="14" t="s">
        <v>263</v>
      </c>
      <c r="C210" s="15">
        <v>0</v>
      </c>
      <c r="D210" s="15">
        <v>4600</v>
      </c>
      <c r="E210" s="15">
        <v>0</v>
      </c>
      <c r="F210" s="15">
        <v>0</v>
      </c>
      <c r="G210" s="29">
        <f t="shared" si="40"/>
        <v>0</v>
      </c>
      <c r="H210" s="28">
        <f t="shared" si="48"/>
        <v>0</v>
      </c>
      <c r="I210" s="29">
        <v>0</v>
      </c>
      <c r="J210" s="30">
        <f t="shared" si="42"/>
        <v>0</v>
      </c>
      <c r="K210" s="29">
        <f t="shared" si="43"/>
        <v>0</v>
      </c>
      <c r="L210" s="30">
        <f t="shared" si="44"/>
        <v>-4600</v>
      </c>
      <c r="M210" s="29">
        <v>0</v>
      </c>
      <c r="N210" s="30">
        <f t="shared" si="46"/>
        <v>0</v>
      </c>
    </row>
    <row r="211" spans="1:14" ht="96" hidden="1" customHeight="1" outlineLevel="7" x14ac:dyDescent="0.2">
      <c r="A211" s="2" t="s">
        <v>262</v>
      </c>
      <c r="B211" s="14" t="s">
        <v>263</v>
      </c>
      <c r="C211" s="15"/>
      <c r="D211" s="15">
        <v>4600</v>
      </c>
      <c r="E211" s="15">
        <v>0</v>
      </c>
      <c r="F211" s="15">
        <v>0</v>
      </c>
      <c r="G211" s="29">
        <f t="shared" si="40"/>
        <v>0</v>
      </c>
      <c r="H211" s="28">
        <f t="shared" si="48"/>
        <v>0</v>
      </c>
      <c r="I211" s="29" t="e">
        <f t="shared" si="41"/>
        <v>#DIV/0!</v>
      </c>
      <c r="J211" s="30">
        <f t="shared" si="42"/>
        <v>0</v>
      </c>
      <c r="K211" s="29">
        <f t="shared" si="43"/>
        <v>0</v>
      </c>
      <c r="L211" s="30">
        <f t="shared" si="44"/>
        <v>-4600</v>
      </c>
      <c r="M211" s="29" t="e">
        <f t="shared" si="45"/>
        <v>#DIV/0!</v>
      </c>
      <c r="N211" s="30">
        <f t="shared" si="46"/>
        <v>0</v>
      </c>
    </row>
    <row r="212" spans="1:14" ht="96" hidden="1" customHeight="1" outlineLevel="7" x14ac:dyDescent="0.2">
      <c r="A212" s="13" t="s">
        <v>496</v>
      </c>
      <c r="B212" s="14" t="s">
        <v>497</v>
      </c>
      <c r="C212" s="15">
        <v>15000</v>
      </c>
      <c r="D212" s="15">
        <v>0</v>
      </c>
      <c r="E212" s="15">
        <v>0</v>
      </c>
      <c r="F212" s="15">
        <v>0</v>
      </c>
      <c r="G212" s="29">
        <f t="shared" si="40"/>
        <v>0</v>
      </c>
      <c r="H212" s="28">
        <f t="shared" si="48"/>
        <v>0</v>
      </c>
      <c r="I212" s="29">
        <f t="shared" si="41"/>
        <v>0</v>
      </c>
      <c r="J212" s="30">
        <f t="shared" si="42"/>
        <v>-15000</v>
      </c>
      <c r="K212" s="29">
        <v>0</v>
      </c>
      <c r="L212" s="30">
        <f t="shared" si="44"/>
        <v>0</v>
      </c>
      <c r="M212" s="29">
        <v>0</v>
      </c>
      <c r="N212" s="30">
        <f t="shared" si="46"/>
        <v>0</v>
      </c>
    </row>
    <row r="213" spans="1:14" ht="96" hidden="1" customHeight="1" outlineLevel="3" collapsed="1" x14ac:dyDescent="0.2">
      <c r="A213" s="2" t="s">
        <v>264</v>
      </c>
      <c r="B213" s="14" t="s">
        <v>265</v>
      </c>
      <c r="C213" s="15">
        <v>2750</v>
      </c>
      <c r="D213" s="15">
        <v>8400</v>
      </c>
      <c r="E213" s="15">
        <v>8400</v>
      </c>
      <c r="F213" s="15">
        <v>1250</v>
      </c>
      <c r="G213" s="29">
        <f t="shared" si="40"/>
        <v>1.9461284487399803E-4</v>
      </c>
      <c r="H213" s="28">
        <f t="shared" si="48"/>
        <v>1.3635420295841725E-3</v>
      </c>
      <c r="I213" s="29">
        <f t="shared" si="41"/>
        <v>45.454545454545453</v>
      </c>
      <c r="J213" s="30">
        <f t="shared" si="42"/>
        <v>-1500</v>
      </c>
      <c r="K213" s="29">
        <f t="shared" si="43"/>
        <v>14.880952380952381</v>
      </c>
      <c r="L213" s="30">
        <f t="shared" si="44"/>
        <v>-7150</v>
      </c>
      <c r="M213" s="29">
        <f t="shared" si="45"/>
        <v>14.880952380952381</v>
      </c>
      <c r="N213" s="30">
        <f t="shared" si="46"/>
        <v>-7150</v>
      </c>
    </row>
    <row r="214" spans="1:14" ht="132" hidden="1" customHeight="1" outlineLevel="4" x14ac:dyDescent="0.2">
      <c r="A214" s="2" t="s">
        <v>266</v>
      </c>
      <c r="B214" s="16" t="s">
        <v>267</v>
      </c>
      <c r="C214" s="15"/>
      <c r="D214" s="15">
        <v>8400</v>
      </c>
      <c r="E214" s="15">
        <v>8400</v>
      </c>
      <c r="F214" s="15">
        <v>1250</v>
      </c>
      <c r="G214" s="29">
        <f t="shared" si="40"/>
        <v>1.9461284487399803E-4</v>
      </c>
      <c r="H214" s="28">
        <f t="shared" si="48"/>
        <v>1.3635420295841725E-3</v>
      </c>
      <c r="I214" s="29" t="e">
        <f t="shared" si="41"/>
        <v>#DIV/0!</v>
      </c>
      <c r="J214" s="30">
        <f t="shared" si="42"/>
        <v>1250</v>
      </c>
      <c r="K214" s="29">
        <f t="shared" si="43"/>
        <v>14.880952380952381</v>
      </c>
      <c r="L214" s="30">
        <f t="shared" si="44"/>
        <v>-7150</v>
      </c>
      <c r="M214" s="29">
        <f t="shared" si="45"/>
        <v>14.880952380952381</v>
      </c>
      <c r="N214" s="30">
        <f t="shared" si="46"/>
        <v>-7150</v>
      </c>
    </row>
    <row r="215" spans="1:14" ht="132" hidden="1" customHeight="1" outlineLevel="5" x14ac:dyDescent="0.2">
      <c r="A215" s="2" t="s">
        <v>268</v>
      </c>
      <c r="B215" s="16" t="s">
        <v>267</v>
      </c>
      <c r="C215" s="15"/>
      <c r="D215" s="15">
        <v>5000</v>
      </c>
      <c r="E215" s="15">
        <v>5000</v>
      </c>
      <c r="F215" s="15">
        <v>1000</v>
      </c>
      <c r="G215" s="29">
        <f t="shared" si="40"/>
        <v>1.5569027589919845E-4</v>
      </c>
      <c r="H215" s="28">
        <f t="shared" si="48"/>
        <v>1.0908336236673379E-3</v>
      </c>
      <c r="I215" s="29" t="e">
        <f t="shared" si="41"/>
        <v>#DIV/0!</v>
      </c>
      <c r="J215" s="30">
        <f t="shared" si="42"/>
        <v>1000</v>
      </c>
      <c r="K215" s="29">
        <f t="shared" si="43"/>
        <v>20</v>
      </c>
      <c r="L215" s="30">
        <f t="shared" si="44"/>
        <v>-4000</v>
      </c>
      <c r="M215" s="29">
        <f t="shared" si="45"/>
        <v>20</v>
      </c>
      <c r="N215" s="30">
        <f t="shared" si="46"/>
        <v>-4000</v>
      </c>
    </row>
    <row r="216" spans="1:14" ht="132" hidden="1" customHeight="1" outlineLevel="7" x14ac:dyDescent="0.2">
      <c r="A216" s="2" t="s">
        <v>268</v>
      </c>
      <c r="B216" s="16" t="s">
        <v>267</v>
      </c>
      <c r="C216" s="15"/>
      <c r="D216" s="15">
        <v>5000</v>
      </c>
      <c r="E216" s="15">
        <v>5000</v>
      </c>
      <c r="F216" s="15">
        <v>1000</v>
      </c>
      <c r="G216" s="29">
        <f t="shared" si="40"/>
        <v>1.5569027589919845E-4</v>
      </c>
      <c r="H216" s="28">
        <f t="shared" si="48"/>
        <v>1.0908336236673379E-3</v>
      </c>
      <c r="I216" s="29" t="e">
        <f t="shared" si="41"/>
        <v>#DIV/0!</v>
      </c>
      <c r="J216" s="30">
        <f t="shared" si="42"/>
        <v>1000</v>
      </c>
      <c r="K216" s="29">
        <f t="shared" si="43"/>
        <v>20</v>
      </c>
      <c r="L216" s="30">
        <f t="shared" si="44"/>
        <v>-4000</v>
      </c>
      <c r="M216" s="29">
        <f t="shared" si="45"/>
        <v>20</v>
      </c>
      <c r="N216" s="30">
        <f t="shared" si="46"/>
        <v>-4000</v>
      </c>
    </row>
    <row r="217" spans="1:14" ht="96" hidden="1" customHeight="1" outlineLevel="5" x14ac:dyDescent="0.2">
      <c r="A217" s="2" t="s">
        <v>269</v>
      </c>
      <c r="B217" s="14" t="s">
        <v>270</v>
      </c>
      <c r="C217" s="15"/>
      <c r="D217" s="15">
        <v>3400</v>
      </c>
      <c r="E217" s="15">
        <v>3400</v>
      </c>
      <c r="F217" s="15">
        <v>250</v>
      </c>
      <c r="G217" s="29">
        <f t="shared" si="40"/>
        <v>3.8922568974799612E-5</v>
      </c>
      <c r="H217" s="28">
        <f t="shared" si="48"/>
        <v>2.7270840591683447E-4</v>
      </c>
      <c r="I217" s="29" t="e">
        <f t="shared" si="41"/>
        <v>#DIV/0!</v>
      </c>
      <c r="J217" s="30">
        <f t="shared" si="42"/>
        <v>250</v>
      </c>
      <c r="K217" s="29">
        <f t="shared" si="43"/>
        <v>7.3529411764705888</v>
      </c>
      <c r="L217" s="30">
        <f t="shared" si="44"/>
        <v>-3150</v>
      </c>
      <c r="M217" s="29">
        <f t="shared" si="45"/>
        <v>7.3529411764705888</v>
      </c>
      <c r="N217" s="30">
        <f t="shared" si="46"/>
        <v>-3150</v>
      </c>
    </row>
    <row r="218" spans="1:14" ht="96" hidden="1" customHeight="1" outlineLevel="7" x14ac:dyDescent="0.2">
      <c r="A218" s="2" t="s">
        <v>269</v>
      </c>
      <c r="B218" s="14" t="s">
        <v>270</v>
      </c>
      <c r="C218" s="15"/>
      <c r="D218" s="15">
        <v>3400</v>
      </c>
      <c r="E218" s="15">
        <v>3400</v>
      </c>
      <c r="F218" s="15">
        <v>250</v>
      </c>
      <c r="G218" s="29">
        <f t="shared" si="40"/>
        <v>3.8922568974799612E-5</v>
      </c>
      <c r="H218" s="28">
        <f t="shared" si="48"/>
        <v>2.7270840591683447E-4</v>
      </c>
      <c r="I218" s="29" t="e">
        <f t="shared" si="41"/>
        <v>#DIV/0!</v>
      </c>
      <c r="J218" s="30">
        <f t="shared" si="42"/>
        <v>250</v>
      </c>
      <c r="K218" s="29">
        <f t="shared" si="43"/>
        <v>7.3529411764705888</v>
      </c>
      <c r="L218" s="30">
        <f t="shared" si="44"/>
        <v>-3150</v>
      </c>
      <c r="M218" s="29">
        <f t="shared" si="45"/>
        <v>7.3529411764705888</v>
      </c>
      <c r="N218" s="30">
        <f t="shared" si="46"/>
        <v>-3150</v>
      </c>
    </row>
    <row r="219" spans="1:14" ht="120" hidden="1" customHeight="1" outlineLevel="3" collapsed="1" x14ac:dyDescent="0.2">
      <c r="A219" s="2" t="s">
        <v>271</v>
      </c>
      <c r="B219" s="16" t="s">
        <v>272</v>
      </c>
      <c r="C219" s="15">
        <v>0</v>
      </c>
      <c r="D219" s="15">
        <v>400</v>
      </c>
      <c r="E219" s="15">
        <v>8500</v>
      </c>
      <c r="F219" s="15">
        <v>8549.35</v>
      </c>
      <c r="G219" s="29">
        <f t="shared" si="40"/>
        <v>1.3310506602588123E-3</v>
      </c>
      <c r="H219" s="28">
        <f t="shared" si="48"/>
        <v>9.3259184405003557E-3</v>
      </c>
      <c r="I219" s="29">
        <v>0</v>
      </c>
      <c r="J219" s="30">
        <f t="shared" si="42"/>
        <v>8549.35</v>
      </c>
      <c r="K219" s="29">
        <f t="shared" si="43"/>
        <v>2137.3375000000001</v>
      </c>
      <c r="L219" s="30">
        <f t="shared" si="44"/>
        <v>8149.35</v>
      </c>
      <c r="M219" s="29">
        <f t="shared" si="45"/>
        <v>100.58058823529412</v>
      </c>
      <c r="N219" s="30">
        <f t="shared" si="46"/>
        <v>49.350000000000364</v>
      </c>
    </row>
    <row r="220" spans="1:14" ht="180" hidden="1" customHeight="1" outlineLevel="4" x14ac:dyDescent="0.2">
      <c r="A220" s="2" t="s">
        <v>273</v>
      </c>
      <c r="B220" s="16" t="s">
        <v>274</v>
      </c>
      <c r="C220" s="15"/>
      <c r="D220" s="15">
        <v>400</v>
      </c>
      <c r="E220" s="15">
        <v>8500</v>
      </c>
      <c r="F220" s="15">
        <v>8549.35</v>
      </c>
      <c r="G220" s="29">
        <f t="shared" si="40"/>
        <v>1.3310506602588123E-3</v>
      </c>
      <c r="H220" s="28">
        <f t="shared" si="48"/>
        <v>9.3259184405003557E-3</v>
      </c>
      <c r="I220" s="29" t="e">
        <f t="shared" si="41"/>
        <v>#DIV/0!</v>
      </c>
      <c r="J220" s="30">
        <f t="shared" si="42"/>
        <v>8549.35</v>
      </c>
      <c r="K220" s="29">
        <f t="shared" si="43"/>
        <v>2137.3375000000001</v>
      </c>
      <c r="L220" s="30">
        <f t="shared" si="44"/>
        <v>8149.35</v>
      </c>
      <c r="M220" s="29">
        <f t="shared" si="45"/>
        <v>100.58058823529412</v>
      </c>
      <c r="N220" s="30">
        <f t="shared" si="46"/>
        <v>49.350000000000364</v>
      </c>
    </row>
    <row r="221" spans="1:14" ht="156" hidden="1" customHeight="1" outlineLevel="5" x14ac:dyDescent="0.2">
      <c r="A221" s="2" t="s">
        <v>275</v>
      </c>
      <c r="B221" s="16" t="s">
        <v>276</v>
      </c>
      <c r="C221" s="15"/>
      <c r="D221" s="15">
        <v>200</v>
      </c>
      <c r="E221" s="15">
        <v>200</v>
      </c>
      <c r="F221" s="15">
        <v>0</v>
      </c>
      <c r="G221" s="29">
        <f t="shared" si="40"/>
        <v>0</v>
      </c>
      <c r="H221" s="28">
        <f t="shared" si="48"/>
        <v>0</v>
      </c>
      <c r="I221" s="29" t="e">
        <f t="shared" si="41"/>
        <v>#DIV/0!</v>
      </c>
      <c r="J221" s="30">
        <f t="shared" si="42"/>
        <v>0</v>
      </c>
      <c r="K221" s="29">
        <f t="shared" si="43"/>
        <v>0</v>
      </c>
      <c r="L221" s="30">
        <f t="shared" si="44"/>
        <v>-200</v>
      </c>
      <c r="M221" s="29">
        <f t="shared" si="45"/>
        <v>0</v>
      </c>
      <c r="N221" s="30">
        <f t="shared" si="46"/>
        <v>-200</v>
      </c>
    </row>
    <row r="222" spans="1:14" ht="156" hidden="1" customHeight="1" outlineLevel="7" x14ac:dyDescent="0.2">
      <c r="A222" s="2" t="s">
        <v>275</v>
      </c>
      <c r="B222" s="16" t="s">
        <v>276</v>
      </c>
      <c r="C222" s="15"/>
      <c r="D222" s="15">
        <v>200</v>
      </c>
      <c r="E222" s="15">
        <v>200</v>
      </c>
      <c r="F222" s="15">
        <v>0</v>
      </c>
      <c r="G222" s="29">
        <f t="shared" si="40"/>
        <v>0</v>
      </c>
      <c r="H222" s="28">
        <f t="shared" si="48"/>
        <v>0</v>
      </c>
      <c r="I222" s="29" t="e">
        <f t="shared" si="41"/>
        <v>#DIV/0!</v>
      </c>
      <c r="J222" s="30">
        <f t="shared" si="42"/>
        <v>0</v>
      </c>
      <c r="K222" s="29">
        <f t="shared" si="43"/>
        <v>0</v>
      </c>
      <c r="L222" s="30">
        <f t="shared" si="44"/>
        <v>-200</v>
      </c>
      <c r="M222" s="29">
        <f t="shared" si="45"/>
        <v>0</v>
      </c>
      <c r="N222" s="30">
        <f t="shared" si="46"/>
        <v>-200</v>
      </c>
    </row>
    <row r="223" spans="1:14" ht="192" hidden="1" customHeight="1" outlineLevel="5" x14ac:dyDescent="0.2">
      <c r="A223" s="2" t="s">
        <v>277</v>
      </c>
      <c r="B223" s="16" t="s">
        <v>278</v>
      </c>
      <c r="C223" s="15"/>
      <c r="D223" s="15">
        <v>200</v>
      </c>
      <c r="E223" s="15">
        <v>200</v>
      </c>
      <c r="F223" s="15">
        <v>0</v>
      </c>
      <c r="G223" s="29">
        <f t="shared" si="40"/>
        <v>0</v>
      </c>
      <c r="H223" s="28">
        <f t="shared" si="48"/>
        <v>0</v>
      </c>
      <c r="I223" s="29" t="e">
        <f t="shared" si="41"/>
        <v>#DIV/0!</v>
      </c>
      <c r="J223" s="30">
        <f t="shared" si="42"/>
        <v>0</v>
      </c>
      <c r="K223" s="29">
        <f t="shared" si="43"/>
        <v>0</v>
      </c>
      <c r="L223" s="30">
        <f t="shared" si="44"/>
        <v>-200</v>
      </c>
      <c r="M223" s="29">
        <f t="shared" si="45"/>
        <v>0</v>
      </c>
      <c r="N223" s="30">
        <f t="shared" si="46"/>
        <v>-200</v>
      </c>
    </row>
    <row r="224" spans="1:14" ht="192" hidden="1" customHeight="1" outlineLevel="7" x14ac:dyDescent="0.2">
      <c r="A224" s="2" t="s">
        <v>277</v>
      </c>
      <c r="B224" s="16" t="s">
        <v>278</v>
      </c>
      <c r="C224" s="15"/>
      <c r="D224" s="15">
        <v>200</v>
      </c>
      <c r="E224" s="15">
        <v>200</v>
      </c>
      <c r="F224" s="15">
        <v>0</v>
      </c>
      <c r="G224" s="29">
        <f t="shared" si="40"/>
        <v>0</v>
      </c>
      <c r="H224" s="28">
        <f t="shared" si="48"/>
        <v>0</v>
      </c>
      <c r="I224" s="29" t="e">
        <f t="shared" si="41"/>
        <v>#DIV/0!</v>
      </c>
      <c r="J224" s="30">
        <f t="shared" si="42"/>
        <v>0</v>
      </c>
      <c r="K224" s="29">
        <f t="shared" si="43"/>
        <v>0</v>
      </c>
      <c r="L224" s="30">
        <f t="shared" si="44"/>
        <v>-200</v>
      </c>
      <c r="M224" s="29">
        <f t="shared" si="45"/>
        <v>0</v>
      </c>
      <c r="N224" s="30">
        <f t="shared" si="46"/>
        <v>-200</v>
      </c>
    </row>
    <row r="225" spans="1:14" ht="156" hidden="1" customHeight="1" outlineLevel="5" x14ac:dyDescent="0.2">
      <c r="A225" s="2" t="s">
        <v>279</v>
      </c>
      <c r="B225" s="16" t="s">
        <v>280</v>
      </c>
      <c r="C225" s="15"/>
      <c r="D225" s="15">
        <v>0</v>
      </c>
      <c r="E225" s="15">
        <v>8100</v>
      </c>
      <c r="F225" s="15">
        <v>8549.35</v>
      </c>
      <c r="G225" s="29">
        <f t="shared" si="40"/>
        <v>1.3310506602588123E-3</v>
      </c>
      <c r="H225" s="28">
        <f t="shared" si="48"/>
        <v>9.3259184405003557E-3</v>
      </c>
      <c r="I225" s="29" t="e">
        <f t="shared" si="41"/>
        <v>#DIV/0!</v>
      </c>
      <c r="J225" s="30">
        <f t="shared" si="42"/>
        <v>8549.35</v>
      </c>
      <c r="K225" s="29" t="e">
        <f t="shared" si="43"/>
        <v>#DIV/0!</v>
      </c>
      <c r="L225" s="30">
        <f t="shared" si="44"/>
        <v>8549.35</v>
      </c>
      <c r="M225" s="29">
        <f t="shared" si="45"/>
        <v>105.54753086419753</v>
      </c>
      <c r="N225" s="30">
        <f t="shared" si="46"/>
        <v>449.35000000000036</v>
      </c>
    </row>
    <row r="226" spans="1:14" ht="156" hidden="1" customHeight="1" outlineLevel="7" x14ac:dyDescent="0.2">
      <c r="A226" s="2" t="s">
        <v>279</v>
      </c>
      <c r="B226" s="16" t="s">
        <v>280</v>
      </c>
      <c r="C226" s="15"/>
      <c r="D226" s="15">
        <v>0</v>
      </c>
      <c r="E226" s="15">
        <v>8100</v>
      </c>
      <c r="F226" s="15">
        <v>8549.35</v>
      </c>
      <c r="G226" s="29">
        <f t="shared" si="40"/>
        <v>1.3310506602588123E-3</v>
      </c>
      <c r="H226" s="28">
        <f t="shared" si="48"/>
        <v>9.3259184405003557E-3</v>
      </c>
      <c r="I226" s="29" t="e">
        <f t="shared" si="41"/>
        <v>#DIV/0!</v>
      </c>
      <c r="J226" s="30">
        <f t="shared" si="42"/>
        <v>8549.35</v>
      </c>
      <c r="K226" s="29" t="e">
        <f t="shared" si="43"/>
        <v>#DIV/0!</v>
      </c>
      <c r="L226" s="30">
        <f t="shared" si="44"/>
        <v>8549.35</v>
      </c>
      <c r="M226" s="29">
        <f t="shared" si="45"/>
        <v>105.54753086419753</v>
      </c>
      <c r="N226" s="30">
        <f t="shared" si="46"/>
        <v>449.35000000000036</v>
      </c>
    </row>
    <row r="227" spans="1:14" ht="84" hidden="1" customHeight="1" outlineLevel="3" collapsed="1" x14ac:dyDescent="0.2">
      <c r="A227" s="2" t="s">
        <v>281</v>
      </c>
      <c r="B227" s="14" t="s">
        <v>282</v>
      </c>
      <c r="C227" s="15">
        <v>8037.55</v>
      </c>
      <c r="D227" s="15">
        <v>6100</v>
      </c>
      <c r="E227" s="15">
        <v>6100</v>
      </c>
      <c r="F227" s="15">
        <v>7214.37</v>
      </c>
      <c r="G227" s="29">
        <f t="shared" si="40"/>
        <v>1.1232072557389001E-3</v>
      </c>
      <c r="H227" s="28">
        <f t="shared" si="48"/>
        <v>7.8696773695769336E-3</v>
      </c>
      <c r="I227" s="29">
        <f t="shared" si="41"/>
        <v>89.758321876691269</v>
      </c>
      <c r="J227" s="30">
        <f t="shared" si="42"/>
        <v>-823.18000000000029</v>
      </c>
      <c r="K227" s="29">
        <f t="shared" si="43"/>
        <v>118.26836065573769</v>
      </c>
      <c r="L227" s="30">
        <f t="shared" si="44"/>
        <v>1114.3699999999999</v>
      </c>
      <c r="M227" s="29">
        <f t="shared" si="45"/>
        <v>118.26836065573769</v>
      </c>
      <c r="N227" s="30">
        <f t="shared" si="46"/>
        <v>1114.3699999999999</v>
      </c>
    </row>
    <row r="228" spans="1:14" ht="120" hidden="1" customHeight="1" outlineLevel="4" x14ac:dyDescent="0.2">
      <c r="A228" s="2" t="s">
        <v>283</v>
      </c>
      <c r="B228" s="16" t="s">
        <v>284</v>
      </c>
      <c r="C228" s="15"/>
      <c r="D228" s="15">
        <v>6100</v>
      </c>
      <c r="E228" s="15">
        <v>6100</v>
      </c>
      <c r="F228" s="15">
        <v>7214.37</v>
      </c>
      <c r="G228" s="29">
        <f t="shared" si="40"/>
        <v>1.1232072557389001E-3</v>
      </c>
      <c r="H228" s="28">
        <f t="shared" si="48"/>
        <v>7.8696773695769336E-3</v>
      </c>
      <c r="I228" s="29" t="e">
        <f t="shared" si="41"/>
        <v>#DIV/0!</v>
      </c>
      <c r="J228" s="30">
        <f t="shared" si="42"/>
        <v>7214.37</v>
      </c>
      <c r="K228" s="29">
        <f t="shared" si="43"/>
        <v>118.26836065573769</v>
      </c>
      <c r="L228" s="30">
        <f t="shared" si="44"/>
        <v>1114.3699999999999</v>
      </c>
      <c r="M228" s="29">
        <f t="shared" si="45"/>
        <v>118.26836065573769</v>
      </c>
      <c r="N228" s="30">
        <f t="shared" si="46"/>
        <v>1114.3699999999999</v>
      </c>
    </row>
    <row r="229" spans="1:14" ht="120" hidden="1" customHeight="1" outlineLevel="5" x14ac:dyDescent="0.2">
      <c r="A229" s="2" t="s">
        <v>285</v>
      </c>
      <c r="B229" s="16" t="s">
        <v>284</v>
      </c>
      <c r="C229" s="15"/>
      <c r="D229" s="15">
        <v>2600</v>
      </c>
      <c r="E229" s="15">
        <v>2600</v>
      </c>
      <c r="F229" s="15">
        <v>3000</v>
      </c>
      <c r="G229" s="29">
        <f t="shared" si="40"/>
        <v>4.6707082769759529E-4</v>
      </c>
      <c r="H229" s="28">
        <f t="shared" si="48"/>
        <v>3.2725008710020142E-3</v>
      </c>
      <c r="I229" s="29" t="e">
        <f t="shared" si="41"/>
        <v>#DIV/0!</v>
      </c>
      <c r="J229" s="30">
        <f t="shared" si="42"/>
        <v>3000</v>
      </c>
      <c r="K229" s="29">
        <f t="shared" si="43"/>
        <v>115.38461538461537</v>
      </c>
      <c r="L229" s="30">
        <f t="shared" si="44"/>
        <v>400</v>
      </c>
      <c r="M229" s="29">
        <f t="shared" si="45"/>
        <v>115.38461538461537</v>
      </c>
      <c r="N229" s="30">
        <f t="shared" si="46"/>
        <v>400</v>
      </c>
    </row>
    <row r="230" spans="1:14" ht="120" hidden="1" customHeight="1" outlineLevel="7" x14ac:dyDescent="0.2">
      <c r="A230" s="2" t="s">
        <v>285</v>
      </c>
      <c r="B230" s="16" t="s">
        <v>284</v>
      </c>
      <c r="C230" s="15"/>
      <c r="D230" s="15">
        <v>2600</v>
      </c>
      <c r="E230" s="15">
        <v>2600</v>
      </c>
      <c r="F230" s="15">
        <v>3000</v>
      </c>
      <c r="G230" s="29">
        <f t="shared" si="40"/>
        <v>4.6707082769759529E-4</v>
      </c>
      <c r="H230" s="28">
        <f t="shared" si="48"/>
        <v>3.2725008710020142E-3</v>
      </c>
      <c r="I230" s="29" t="e">
        <f t="shared" si="41"/>
        <v>#DIV/0!</v>
      </c>
      <c r="J230" s="30">
        <f t="shared" si="42"/>
        <v>3000</v>
      </c>
      <c r="K230" s="29">
        <f t="shared" si="43"/>
        <v>115.38461538461537</v>
      </c>
      <c r="L230" s="30">
        <f t="shared" si="44"/>
        <v>400</v>
      </c>
      <c r="M230" s="29">
        <f t="shared" si="45"/>
        <v>115.38461538461537</v>
      </c>
      <c r="N230" s="30">
        <f t="shared" si="46"/>
        <v>400</v>
      </c>
    </row>
    <row r="231" spans="1:14" ht="120" hidden="1" customHeight="1" outlineLevel="5" x14ac:dyDescent="0.2">
      <c r="A231" s="2" t="s">
        <v>286</v>
      </c>
      <c r="B231" s="16" t="s">
        <v>284</v>
      </c>
      <c r="C231" s="15"/>
      <c r="D231" s="15">
        <v>3500</v>
      </c>
      <c r="E231" s="15">
        <v>3500</v>
      </c>
      <c r="F231" s="15">
        <v>1474.92</v>
      </c>
      <c r="G231" s="29">
        <f t="shared" si="40"/>
        <v>2.2963070172924579E-4</v>
      </c>
      <c r="H231" s="28">
        <f t="shared" si="48"/>
        <v>1.6088923282194302E-3</v>
      </c>
      <c r="I231" s="29" t="e">
        <f t="shared" si="41"/>
        <v>#DIV/0!</v>
      </c>
      <c r="J231" s="30">
        <f t="shared" si="42"/>
        <v>1474.92</v>
      </c>
      <c r="K231" s="29">
        <f t="shared" si="43"/>
        <v>42.140571428571434</v>
      </c>
      <c r="L231" s="30">
        <f t="shared" si="44"/>
        <v>-2025.08</v>
      </c>
      <c r="M231" s="29">
        <f t="shared" si="45"/>
        <v>42.140571428571434</v>
      </c>
      <c r="N231" s="30">
        <f t="shared" si="46"/>
        <v>-2025.08</v>
      </c>
    </row>
    <row r="232" spans="1:14" ht="120" hidden="1" customHeight="1" outlineLevel="7" x14ac:dyDescent="0.2">
      <c r="A232" s="2" t="s">
        <v>286</v>
      </c>
      <c r="B232" s="16" t="s">
        <v>284</v>
      </c>
      <c r="C232" s="15"/>
      <c r="D232" s="15">
        <v>3500</v>
      </c>
      <c r="E232" s="15">
        <v>3500</v>
      </c>
      <c r="F232" s="15">
        <v>1474.92</v>
      </c>
      <c r="G232" s="29">
        <f t="shared" si="40"/>
        <v>2.2963070172924579E-4</v>
      </c>
      <c r="H232" s="28">
        <f t="shared" si="48"/>
        <v>1.6088923282194302E-3</v>
      </c>
      <c r="I232" s="29" t="e">
        <f t="shared" si="41"/>
        <v>#DIV/0!</v>
      </c>
      <c r="J232" s="30">
        <f t="shared" si="42"/>
        <v>1474.92</v>
      </c>
      <c r="K232" s="29">
        <f t="shared" si="43"/>
        <v>42.140571428571434</v>
      </c>
      <c r="L232" s="30">
        <f t="shared" si="44"/>
        <v>-2025.08</v>
      </c>
      <c r="M232" s="29">
        <f t="shared" si="45"/>
        <v>42.140571428571434</v>
      </c>
      <c r="N232" s="30">
        <f t="shared" si="46"/>
        <v>-2025.08</v>
      </c>
    </row>
    <row r="233" spans="1:14" ht="72" hidden="1" customHeight="1" outlineLevel="5" x14ac:dyDescent="0.2">
      <c r="A233" s="2" t="s">
        <v>287</v>
      </c>
      <c r="B233" s="14" t="s">
        <v>288</v>
      </c>
      <c r="C233" s="15"/>
      <c r="D233" s="15">
        <v>0</v>
      </c>
      <c r="E233" s="15">
        <v>0</v>
      </c>
      <c r="F233" s="15">
        <v>2739.45</v>
      </c>
      <c r="G233" s="29">
        <f t="shared" si="40"/>
        <v>4.2650572631205909E-4</v>
      </c>
      <c r="H233" s="28">
        <f t="shared" si="48"/>
        <v>2.9882841703554892E-3</v>
      </c>
      <c r="I233" s="29" t="e">
        <f t="shared" si="41"/>
        <v>#DIV/0!</v>
      </c>
      <c r="J233" s="30">
        <f t="shared" si="42"/>
        <v>2739.45</v>
      </c>
      <c r="K233" s="29" t="e">
        <f t="shared" si="43"/>
        <v>#DIV/0!</v>
      </c>
      <c r="L233" s="30">
        <f t="shared" si="44"/>
        <v>2739.45</v>
      </c>
      <c r="M233" s="29" t="e">
        <f t="shared" si="45"/>
        <v>#DIV/0!</v>
      </c>
      <c r="N233" s="30">
        <f t="shared" si="46"/>
        <v>2739.45</v>
      </c>
    </row>
    <row r="234" spans="1:14" ht="72" hidden="1" customHeight="1" outlineLevel="7" x14ac:dyDescent="0.2">
      <c r="A234" s="2" t="s">
        <v>287</v>
      </c>
      <c r="B234" s="14" t="s">
        <v>288</v>
      </c>
      <c r="C234" s="15"/>
      <c r="D234" s="15">
        <v>0</v>
      </c>
      <c r="E234" s="15">
        <v>0</v>
      </c>
      <c r="F234" s="15">
        <v>2739.45</v>
      </c>
      <c r="G234" s="29">
        <f t="shared" si="40"/>
        <v>4.2650572631205909E-4</v>
      </c>
      <c r="H234" s="28">
        <f t="shared" si="48"/>
        <v>2.9882841703554892E-3</v>
      </c>
      <c r="I234" s="29" t="e">
        <f t="shared" si="41"/>
        <v>#DIV/0!</v>
      </c>
      <c r="J234" s="30">
        <f t="shared" si="42"/>
        <v>2739.45</v>
      </c>
      <c r="K234" s="29" t="e">
        <f t="shared" si="43"/>
        <v>#DIV/0!</v>
      </c>
      <c r="L234" s="30">
        <f t="shared" si="44"/>
        <v>2739.45</v>
      </c>
      <c r="M234" s="29" t="e">
        <f t="shared" si="45"/>
        <v>#DIV/0!</v>
      </c>
      <c r="N234" s="30">
        <f t="shared" si="46"/>
        <v>2739.45</v>
      </c>
    </row>
    <row r="235" spans="1:14" ht="72" hidden="1" customHeight="1" outlineLevel="3" collapsed="1" x14ac:dyDescent="0.2">
      <c r="A235" s="2" t="s">
        <v>289</v>
      </c>
      <c r="B235" s="14" t="s">
        <v>290</v>
      </c>
      <c r="C235" s="15">
        <v>28301.48</v>
      </c>
      <c r="D235" s="15">
        <v>13900</v>
      </c>
      <c r="E235" s="15">
        <v>62200</v>
      </c>
      <c r="F235" s="15">
        <v>68157.070000000007</v>
      </c>
      <c r="G235" s="29">
        <f t="shared" si="40"/>
        <v>1.0611393032780981E-2</v>
      </c>
      <c r="H235" s="28">
        <f t="shared" si="48"/>
        <v>7.4348023646648428E-2</v>
      </c>
      <c r="I235" s="29">
        <f t="shared" si="41"/>
        <v>240.82510879289708</v>
      </c>
      <c r="J235" s="30">
        <f t="shared" si="42"/>
        <v>39855.590000000011</v>
      </c>
      <c r="K235" s="29">
        <f t="shared" si="43"/>
        <v>490.33863309352517</v>
      </c>
      <c r="L235" s="30">
        <f t="shared" si="44"/>
        <v>54257.070000000007</v>
      </c>
      <c r="M235" s="29">
        <f t="shared" si="45"/>
        <v>109.57728295819938</v>
      </c>
      <c r="N235" s="30">
        <f t="shared" si="46"/>
        <v>5957.070000000007</v>
      </c>
    </row>
    <row r="236" spans="1:14" ht="108" hidden="1" customHeight="1" outlineLevel="4" x14ac:dyDescent="0.2">
      <c r="A236" s="2" t="s">
        <v>291</v>
      </c>
      <c r="B236" s="16" t="s">
        <v>292</v>
      </c>
      <c r="C236" s="15"/>
      <c r="D236" s="15">
        <v>13900</v>
      </c>
      <c r="E236" s="15">
        <v>62200</v>
      </c>
      <c r="F236" s="15">
        <v>68157.070000000007</v>
      </c>
      <c r="G236" s="29">
        <f t="shared" si="40"/>
        <v>1.0611393032780981E-2</v>
      </c>
      <c r="H236" s="28">
        <f t="shared" si="48"/>
        <v>7.4348023646648428E-2</v>
      </c>
      <c r="I236" s="29" t="e">
        <f t="shared" si="41"/>
        <v>#DIV/0!</v>
      </c>
      <c r="J236" s="30">
        <f t="shared" si="42"/>
        <v>68157.070000000007</v>
      </c>
      <c r="K236" s="29">
        <f t="shared" si="43"/>
        <v>490.33863309352517</v>
      </c>
      <c r="L236" s="30">
        <f t="shared" si="44"/>
        <v>54257.070000000007</v>
      </c>
      <c r="M236" s="29">
        <f t="shared" si="45"/>
        <v>109.57728295819938</v>
      </c>
      <c r="N236" s="30">
        <f t="shared" si="46"/>
        <v>5957.070000000007</v>
      </c>
    </row>
    <row r="237" spans="1:14" ht="108" hidden="1" customHeight="1" outlineLevel="5" x14ac:dyDescent="0.2">
      <c r="A237" s="2" t="s">
        <v>293</v>
      </c>
      <c r="B237" s="16" t="s">
        <v>294</v>
      </c>
      <c r="C237" s="15"/>
      <c r="D237" s="15">
        <v>0</v>
      </c>
      <c r="E237" s="15">
        <v>42000</v>
      </c>
      <c r="F237" s="15">
        <v>42000</v>
      </c>
      <c r="G237" s="29">
        <f t="shared" si="40"/>
        <v>6.5389915877663348E-3</v>
      </c>
      <c r="H237" s="28">
        <f t="shared" si="48"/>
        <v>4.5815012194028198E-2</v>
      </c>
      <c r="I237" s="29" t="e">
        <f t="shared" si="41"/>
        <v>#DIV/0!</v>
      </c>
      <c r="J237" s="30">
        <f t="shared" si="42"/>
        <v>42000</v>
      </c>
      <c r="K237" s="29" t="e">
        <f t="shared" si="43"/>
        <v>#DIV/0!</v>
      </c>
      <c r="L237" s="30">
        <f t="shared" si="44"/>
        <v>42000</v>
      </c>
      <c r="M237" s="29">
        <f t="shared" si="45"/>
        <v>100</v>
      </c>
      <c r="N237" s="30">
        <f t="shared" si="46"/>
        <v>0</v>
      </c>
    </row>
    <row r="238" spans="1:14" ht="108" hidden="1" customHeight="1" outlineLevel="7" x14ac:dyDescent="0.2">
      <c r="A238" s="2" t="s">
        <v>293</v>
      </c>
      <c r="B238" s="16" t="s">
        <v>294</v>
      </c>
      <c r="C238" s="15"/>
      <c r="D238" s="15">
        <v>0</v>
      </c>
      <c r="E238" s="15">
        <v>42000</v>
      </c>
      <c r="F238" s="15">
        <v>42000</v>
      </c>
      <c r="G238" s="29">
        <f t="shared" si="40"/>
        <v>6.5389915877663348E-3</v>
      </c>
      <c r="H238" s="28">
        <f t="shared" si="48"/>
        <v>4.5815012194028198E-2</v>
      </c>
      <c r="I238" s="29" t="e">
        <f t="shared" si="41"/>
        <v>#DIV/0!</v>
      </c>
      <c r="J238" s="30">
        <f t="shared" si="42"/>
        <v>42000</v>
      </c>
      <c r="K238" s="29" t="e">
        <f t="shared" si="43"/>
        <v>#DIV/0!</v>
      </c>
      <c r="L238" s="30">
        <f t="shared" si="44"/>
        <v>42000</v>
      </c>
      <c r="M238" s="29">
        <f t="shared" si="45"/>
        <v>100</v>
      </c>
      <c r="N238" s="30">
        <f t="shared" si="46"/>
        <v>0</v>
      </c>
    </row>
    <row r="239" spans="1:14" ht="108" hidden="1" customHeight="1" outlineLevel="5" x14ac:dyDescent="0.2">
      <c r="A239" s="2" t="s">
        <v>295</v>
      </c>
      <c r="B239" s="16" t="s">
        <v>294</v>
      </c>
      <c r="C239" s="15"/>
      <c r="D239" s="15">
        <v>13600</v>
      </c>
      <c r="E239" s="15">
        <v>19900</v>
      </c>
      <c r="F239" s="15">
        <v>21657.07</v>
      </c>
      <c r="G239" s="29">
        <f t="shared" si="40"/>
        <v>3.3717952034682539E-3</v>
      </c>
      <c r="H239" s="28">
        <f t="shared" si="48"/>
        <v>2.3624260146117196E-2</v>
      </c>
      <c r="I239" s="29" t="e">
        <f t="shared" si="41"/>
        <v>#DIV/0!</v>
      </c>
      <c r="J239" s="30">
        <f t="shared" si="42"/>
        <v>21657.07</v>
      </c>
      <c r="K239" s="29">
        <f t="shared" si="43"/>
        <v>159.24316176470589</v>
      </c>
      <c r="L239" s="30">
        <f t="shared" si="44"/>
        <v>8057.07</v>
      </c>
      <c r="M239" s="29">
        <f t="shared" si="45"/>
        <v>108.82949748743718</v>
      </c>
      <c r="N239" s="30">
        <f t="shared" si="46"/>
        <v>1757.0699999999997</v>
      </c>
    </row>
    <row r="240" spans="1:14" ht="108" hidden="1" customHeight="1" outlineLevel="7" x14ac:dyDescent="0.2">
      <c r="A240" s="2" t="s">
        <v>295</v>
      </c>
      <c r="B240" s="16" t="s">
        <v>294</v>
      </c>
      <c r="C240" s="15"/>
      <c r="D240" s="15">
        <v>13600</v>
      </c>
      <c r="E240" s="15">
        <v>19900</v>
      </c>
      <c r="F240" s="15">
        <v>21657.07</v>
      </c>
      <c r="G240" s="29">
        <f t="shared" si="40"/>
        <v>3.3717952034682539E-3</v>
      </c>
      <c r="H240" s="28">
        <f t="shared" si="48"/>
        <v>2.3624260146117196E-2</v>
      </c>
      <c r="I240" s="29" t="e">
        <f t="shared" si="41"/>
        <v>#DIV/0!</v>
      </c>
      <c r="J240" s="30">
        <f t="shared" si="42"/>
        <v>21657.07</v>
      </c>
      <c r="K240" s="29">
        <f t="shared" si="43"/>
        <v>159.24316176470589</v>
      </c>
      <c r="L240" s="30">
        <f t="shared" si="44"/>
        <v>8057.07</v>
      </c>
      <c r="M240" s="29">
        <f t="shared" si="45"/>
        <v>108.82949748743718</v>
      </c>
      <c r="N240" s="30">
        <f t="shared" si="46"/>
        <v>1757.0699999999997</v>
      </c>
    </row>
    <row r="241" spans="1:14" ht="120" hidden="1" customHeight="1" outlineLevel="5" x14ac:dyDescent="0.2">
      <c r="A241" s="2" t="s">
        <v>296</v>
      </c>
      <c r="B241" s="16" t="s">
        <v>297</v>
      </c>
      <c r="C241" s="15"/>
      <c r="D241" s="15">
        <v>300</v>
      </c>
      <c r="E241" s="15">
        <v>300</v>
      </c>
      <c r="F241" s="15">
        <v>4500</v>
      </c>
      <c r="G241" s="29">
        <f t="shared" si="40"/>
        <v>7.0060624154639291E-4</v>
      </c>
      <c r="H241" s="28">
        <f t="shared" si="48"/>
        <v>4.9087513065030211E-3</v>
      </c>
      <c r="I241" s="29" t="e">
        <f t="shared" si="41"/>
        <v>#DIV/0!</v>
      </c>
      <c r="J241" s="30">
        <f t="shared" si="42"/>
        <v>4500</v>
      </c>
      <c r="K241" s="29">
        <f t="shared" si="43"/>
        <v>1500</v>
      </c>
      <c r="L241" s="30">
        <f t="shared" si="44"/>
        <v>4200</v>
      </c>
      <c r="M241" s="29">
        <f t="shared" si="45"/>
        <v>1500</v>
      </c>
      <c r="N241" s="30">
        <f t="shared" si="46"/>
        <v>4200</v>
      </c>
    </row>
    <row r="242" spans="1:14" ht="120" hidden="1" customHeight="1" outlineLevel="7" x14ac:dyDescent="0.2">
      <c r="A242" s="2" t="s">
        <v>296</v>
      </c>
      <c r="B242" s="16" t="s">
        <v>297</v>
      </c>
      <c r="C242" s="15"/>
      <c r="D242" s="15">
        <v>300</v>
      </c>
      <c r="E242" s="15">
        <v>300</v>
      </c>
      <c r="F242" s="15">
        <v>4500</v>
      </c>
      <c r="G242" s="29">
        <f t="shared" si="40"/>
        <v>7.0060624154639291E-4</v>
      </c>
      <c r="H242" s="28">
        <f t="shared" si="48"/>
        <v>4.9087513065030211E-3</v>
      </c>
      <c r="I242" s="29" t="e">
        <f t="shared" si="41"/>
        <v>#DIV/0!</v>
      </c>
      <c r="J242" s="30">
        <f t="shared" si="42"/>
        <v>4500</v>
      </c>
      <c r="K242" s="29">
        <f t="shared" si="43"/>
        <v>1500</v>
      </c>
      <c r="L242" s="30">
        <f t="shared" si="44"/>
        <v>4200</v>
      </c>
      <c r="M242" s="29">
        <f t="shared" si="45"/>
        <v>1500</v>
      </c>
      <c r="N242" s="30">
        <f t="shared" si="46"/>
        <v>4200</v>
      </c>
    </row>
    <row r="243" spans="1:14" ht="84" hidden="1" customHeight="1" outlineLevel="3" collapsed="1" x14ac:dyDescent="0.2">
      <c r="A243" s="2" t="s">
        <v>298</v>
      </c>
      <c r="B243" s="14" t="s">
        <v>299</v>
      </c>
      <c r="C243" s="15">
        <v>195281.5</v>
      </c>
      <c r="D243" s="15">
        <v>131400</v>
      </c>
      <c r="E243" s="15">
        <v>131400</v>
      </c>
      <c r="F243" s="15">
        <v>134820.87</v>
      </c>
      <c r="G243" s="29">
        <f t="shared" si="40"/>
        <v>2.0990298447269965E-2</v>
      </c>
      <c r="H243" s="28">
        <f t="shared" si="48"/>
        <v>0.14706713816808312</v>
      </c>
      <c r="I243" s="29">
        <f t="shared" si="41"/>
        <v>69.039243348704304</v>
      </c>
      <c r="J243" s="30">
        <f t="shared" si="42"/>
        <v>-60460.630000000005</v>
      </c>
      <c r="K243" s="29">
        <f t="shared" si="43"/>
        <v>102.60340182648402</v>
      </c>
      <c r="L243" s="30">
        <f t="shared" si="44"/>
        <v>3420.8699999999953</v>
      </c>
      <c r="M243" s="29">
        <f t="shared" si="45"/>
        <v>102.60340182648402</v>
      </c>
      <c r="N243" s="30">
        <f t="shared" si="46"/>
        <v>3420.8699999999953</v>
      </c>
    </row>
    <row r="244" spans="1:14" ht="120" hidden="1" customHeight="1" outlineLevel="4" x14ac:dyDescent="0.2">
      <c r="A244" s="2" t="s">
        <v>300</v>
      </c>
      <c r="B244" s="16" t="s">
        <v>301</v>
      </c>
      <c r="C244" s="15"/>
      <c r="D244" s="15">
        <v>131400</v>
      </c>
      <c r="E244" s="15">
        <v>131400</v>
      </c>
      <c r="F244" s="15">
        <v>134820.87</v>
      </c>
      <c r="G244" s="29">
        <f t="shared" si="40"/>
        <v>2.0990298447269965E-2</v>
      </c>
      <c r="H244" s="28">
        <f t="shared" si="48"/>
        <v>0.14706713816808312</v>
      </c>
      <c r="I244" s="29" t="e">
        <f t="shared" si="41"/>
        <v>#DIV/0!</v>
      </c>
      <c r="J244" s="30">
        <f t="shared" si="42"/>
        <v>134820.87</v>
      </c>
      <c r="K244" s="29">
        <f t="shared" si="43"/>
        <v>102.60340182648402</v>
      </c>
      <c r="L244" s="30">
        <f t="shared" si="44"/>
        <v>3420.8699999999953</v>
      </c>
      <c r="M244" s="29">
        <f t="shared" si="45"/>
        <v>102.60340182648402</v>
      </c>
      <c r="N244" s="30">
        <f t="shared" si="46"/>
        <v>3420.8699999999953</v>
      </c>
    </row>
    <row r="245" spans="1:14" ht="120" hidden="1" customHeight="1" outlineLevel="5" x14ac:dyDescent="0.2">
      <c r="A245" s="2" t="s">
        <v>302</v>
      </c>
      <c r="B245" s="16" t="s">
        <v>301</v>
      </c>
      <c r="C245" s="15"/>
      <c r="D245" s="15">
        <v>500</v>
      </c>
      <c r="E245" s="15">
        <v>500</v>
      </c>
      <c r="F245" s="15">
        <v>1250</v>
      </c>
      <c r="G245" s="29">
        <f t="shared" si="40"/>
        <v>1.9461284487399803E-4</v>
      </c>
      <c r="H245" s="28">
        <f t="shared" si="48"/>
        <v>1.3635420295841725E-3</v>
      </c>
      <c r="I245" s="29" t="e">
        <f t="shared" si="41"/>
        <v>#DIV/0!</v>
      </c>
      <c r="J245" s="30">
        <f t="shared" si="42"/>
        <v>1250</v>
      </c>
      <c r="K245" s="29">
        <f t="shared" si="43"/>
        <v>250</v>
      </c>
      <c r="L245" s="30">
        <f t="shared" si="44"/>
        <v>750</v>
      </c>
      <c r="M245" s="29">
        <f t="shared" si="45"/>
        <v>250</v>
      </c>
      <c r="N245" s="30">
        <f t="shared" si="46"/>
        <v>750</v>
      </c>
    </row>
    <row r="246" spans="1:14" ht="120" hidden="1" customHeight="1" outlineLevel="7" x14ac:dyDescent="0.2">
      <c r="A246" s="2" t="s">
        <v>302</v>
      </c>
      <c r="B246" s="16" t="s">
        <v>301</v>
      </c>
      <c r="C246" s="15"/>
      <c r="D246" s="15">
        <v>500</v>
      </c>
      <c r="E246" s="15">
        <v>500</v>
      </c>
      <c r="F246" s="15">
        <v>1250</v>
      </c>
      <c r="G246" s="29">
        <f t="shared" si="40"/>
        <v>1.9461284487399803E-4</v>
      </c>
      <c r="H246" s="28">
        <f t="shared" si="48"/>
        <v>1.3635420295841725E-3</v>
      </c>
      <c r="I246" s="29" t="e">
        <f t="shared" si="41"/>
        <v>#DIV/0!</v>
      </c>
      <c r="J246" s="30">
        <f t="shared" si="42"/>
        <v>1250</v>
      </c>
      <c r="K246" s="29">
        <f t="shared" si="43"/>
        <v>250</v>
      </c>
      <c r="L246" s="30">
        <f t="shared" si="44"/>
        <v>750</v>
      </c>
      <c r="M246" s="29">
        <f t="shared" si="45"/>
        <v>250</v>
      </c>
      <c r="N246" s="30">
        <f t="shared" si="46"/>
        <v>750</v>
      </c>
    </row>
    <row r="247" spans="1:14" ht="168" hidden="1" customHeight="1" outlineLevel="5" x14ac:dyDescent="0.2">
      <c r="A247" s="2" t="s">
        <v>303</v>
      </c>
      <c r="B247" s="16" t="s">
        <v>304</v>
      </c>
      <c r="C247" s="15"/>
      <c r="D247" s="15">
        <v>0</v>
      </c>
      <c r="E247" s="15">
        <v>0</v>
      </c>
      <c r="F247" s="15">
        <v>13121.64</v>
      </c>
      <c r="G247" s="29">
        <f t="shared" si="40"/>
        <v>2.0429117518499583E-3</v>
      </c>
      <c r="H247" s="28">
        <f t="shared" si="48"/>
        <v>1.4313526109658288E-2</v>
      </c>
      <c r="I247" s="29" t="e">
        <f t="shared" si="41"/>
        <v>#DIV/0!</v>
      </c>
      <c r="J247" s="30">
        <f t="shared" si="42"/>
        <v>13121.64</v>
      </c>
      <c r="K247" s="29" t="e">
        <f t="shared" si="43"/>
        <v>#DIV/0!</v>
      </c>
      <c r="L247" s="30">
        <f t="shared" si="44"/>
        <v>13121.64</v>
      </c>
      <c r="M247" s="29" t="e">
        <f t="shared" si="45"/>
        <v>#DIV/0!</v>
      </c>
      <c r="N247" s="30">
        <f t="shared" si="46"/>
        <v>13121.64</v>
      </c>
    </row>
    <row r="248" spans="1:14" ht="168" hidden="1" customHeight="1" outlineLevel="7" x14ac:dyDescent="0.2">
      <c r="A248" s="2" t="s">
        <v>303</v>
      </c>
      <c r="B248" s="16" t="s">
        <v>304</v>
      </c>
      <c r="C248" s="15"/>
      <c r="D248" s="15">
        <v>0</v>
      </c>
      <c r="E248" s="15">
        <v>0</v>
      </c>
      <c r="F248" s="15">
        <v>13121.64</v>
      </c>
      <c r="G248" s="29">
        <f t="shared" si="40"/>
        <v>2.0429117518499583E-3</v>
      </c>
      <c r="H248" s="28">
        <f t="shared" si="48"/>
        <v>1.4313526109658288E-2</v>
      </c>
      <c r="I248" s="29" t="e">
        <f t="shared" si="41"/>
        <v>#DIV/0!</v>
      </c>
      <c r="J248" s="30">
        <f t="shared" si="42"/>
        <v>13121.64</v>
      </c>
      <c r="K248" s="29" t="e">
        <f t="shared" si="43"/>
        <v>#DIV/0!</v>
      </c>
      <c r="L248" s="30">
        <f t="shared" si="44"/>
        <v>13121.64</v>
      </c>
      <c r="M248" s="29" t="e">
        <f t="shared" si="45"/>
        <v>#DIV/0!</v>
      </c>
      <c r="N248" s="30">
        <f t="shared" si="46"/>
        <v>13121.64</v>
      </c>
    </row>
    <row r="249" spans="1:14" ht="144" hidden="1" customHeight="1" outlineLevel="5" x14ac:dyDescent="0.2">
      <c r="A249" s="2" t="s">
        <v>305</v>
      </c>
      <c r="B249" s="16" t="s">
        <v>306</v>
      </c>
      <c r="C249" s="15"/>
      <c r="D249" s="15">
        <v>0</v>
      </c>
      <c r="E249" s="15">
        <v>0</v>
      </c>
      <c r="F249" s="15">
        <v>250</v>
      </c>
      <c r="G249" s="29">
        <f t="shared" si="40"/>
        <v>3.8922568974799612E-5</v>
      </c>
      <c r="H249" s="28">
        <f t="shared" si="48"/>
        <v>2.7270840591683447E-4</v>
      </c>
      <c r="I249" s="29" t="e">
        <f t="shared" si="41"/>
        <v>#DIV/0!</v>
      </c>
      <c r="J249" s="30">
        <f t="shared" si="42"/>
        <v>250</v>
      </c>
      <c r="K249" s="29" t="e">
        <f t="shared" si="43"/>
        <v>#DIV/0!</v>
      </c>
      <c r="L249" s="30">
        <f t="shared" si="44"/>
        <v>250</v>
      </c>
      <c r="M249" s="29" t="e">
        <f t="shared" si="45"/>
        <v>#DIV/0!</v>
      </c>
      <c r="N249" s="30">
        <f t="shared" si="46"/>
        <v>250</v>
      </c>
    </row>
    <row r="250" spans="1:14" ht="144" hidden="1" customHeight="1" outlineLevel="7" x14ac:dyDescent="0.2">
      <c r="A250" s="2" t="s">
        <v>305</v>
      </c>
      <c r="B250" s="16" t="s">
        <v>306</v>
      </c>
      <c r="C250" s="15"/>
      <c r="D250" s="15">
        <v>0</v>
      </c>
      <c r="E250" s="15">
        <v>0</v>
      </c>
      <c r="F250" s="15">
        <v>250</v>
      </c>
      <c r="G250" s="29">
        <f t="shared" si="40"/>
        <v>3.8922568974799612E-5</v>
      </c>
      <c r="H250" s="28">
        <f t="shared" si="48"/>
        <v>2.7270840591683447E-4</v>
      </c>
      <c r="I250" s="29" t="e">
        <f t="shared" si="41"/>
        <v>#DIV/0!</v>
      </c>
      <c r="J250" s="30">
        <f t="shared" si="42"/>
        <v>250</v>
      </c>
      <c r="K250" s="29" t="e">
        <f t="shared" si="43"/>
        <v>#DIV/0!</v>
      </c>
      <c r="L250" s="30">
        <f t="shared" si="44"/>
        <v>250</v>
      </c>
      <c r="M250" s="29" t="e">
        <f t="shared" si="45"/>
        <v>#DIV/0!</v>
      </c>
      <c r="N250" s="30">
        <f t="shared" si="46"/>
        <v>250</v>
      </c>
    </row>
    <row r="251" spans="1:14" ht="120" hidden="1" customHeight="1" outlineLevel="5" x14ac:dyDescent="0.2">
      <c r="A251" s="2" t="s">
        <v>307</v>
      </c>
      <c r="B251" s="16" t="s">
        <v>301</v>
      </c>
      <c r="C251" s="15"/>
      <c r="D251" s="15">
        <v>130900</v>
      </c>
      <c r="E251" s="15">
        <v>130900</v>
      </c>
      <c r="F251" s="15">
        <v>120199.23</v>
      </c>
      <c r="G251" s="29">
        <f t="shared" si="40"/>
        <v>1.8713851281571207E-2</v>
      </c>
      <c r="H251" s="28">
        <f t="shared" si="48"/>
        <v>0.13111736162292378</v>
      </c>
      <c r="I251" s="29" t="e">
        <f t="shared" si="41"/>
        <v>#DIV/0!</v>
      </c>
      <c r="J251" s="30">
        <f t="shared" si="42"/>
        <v>120199.23</v>
      </c>
      <c r="K251" s="29">
        <f t="shared" si="43"/>
        <v>91.82523300229181</v>
      </c>
      <c r="L251" s="30">
        <f t="shared" si="44"/>
        <v>-10700.770000000004</v>
      </c>
      <c r="M251" s="29">
        <f t="shared" si="45"/>
        <v>91.82523300229181</v>
      </c>
      <c r="N251" s="30">
        <f t="shared" si="46"/>
        <v>-10700.770000000004</v>
      </c>
    </row>
    <row r="252" spans="1:14" ht="120" hidden="1" customHeight="1" outlineLevel="7" x14ac:dyDescent="0.2">
      <c r="A252" s="2" t="s">
        <v>307</v>
      </c>
      <c r="B252" s="16" t="s">
        <v>301</v>
      </c>
      <c r="C252" s="15"/>
      <c r="D252" s="15">
        <v>130900</v>
      </c>
      <c r="E252" s="15">
        <v>130900</v>
      </c>
      <c r="F252" s="15">
        <v>120199.23</v>
      </c>
      <c r="G252" s="29">
        <f t="shared" si="40"/>
        <v>1.8713851281571207E-2</v>
      </c>
      <c r="H252" s="28">
        <f t="shared" si="48"/>
        <v>0.13111736162292378</v>
      </c>
      <c r="I252" s="29" t="e">
        <f t="shared" si="41"/>
        <v>#DIV/0!</v>
      </c>
      <c r="J252" s="30">
        <f t="shared" si="42"/>
        <v>120199.23</v>
      </c>
      <c r="K252" s="29">
        <f t="shared" si="43"/>
        <v>91.82523300229181</v>
      </c>
      <c r="L252" s="30">
        <f t="shared" si="44"/>
        <v>-10700.770000000004</v>
      </c>
      <c r="M252" s="29">
        <f t="shared" si="45"/>
        <v>91.82523300229181</v>
      </c>
      <c r="N252" s="30">
        <f t="shared" si="46"/>
        <v>-10700.770000000004</v>
      </c>
    </row>
    <row r="253" spans="1:14" ht="147" hidden="1" customHeight="1" outlineLevel="2" collapsed="1" x14ac:dyDescent="0.2">
      <c r="A253" s="2" t="s">
        <v>308</v>
      </c>
      <c r="B253" s="16" t="s">
        <v>309</v>
      </c>
      <c r="C253" s="15">
        <v>0</v>
      </c>
      <c r="D253" s="15">
        <v>43600</v>
      </c>
      <c r="E253" s="15">
        <v>43600</v>
      </c>
      <c r="F253" s="15">
        <v>32500</v>
      </c>
      <c r="G253" s="29">
        <f t="shared" si="40"/>
        <v>5.0599339667239491E-3</v>
      </c>
      <c r="H253" s="28">
        <f t="shared" si="48"/>
        <v>3.5452092769188481E-2</v>
      </c>
      <c r="I253" s="29">
        <v>0</v>
      </c>
      <c r="J253" s="30">
        <f t="shared" si="42"/>
        <v>32500</v>
      </c>
      <c r="K253" s="29">
        <f t="shared" si="43"/>
        <v>74.541284403669721</v>
      </c>
      <c r="L253" s="30">
        <f t="shared" si="44"/>
        <v>-11100</v>
      </c>
      <c r="M253" s="29">
        <f t="shared" si="45"/>
        <v>74.541284403669721</v>
      </c>
      <c r="N253" s="30">
        <f t="shared" si="46"/>
        <v>-11100</v>
      </c>
    </row>
    <row r="254" spans="1:14" ht="180" hidden="1" customHeight="1" outlineLevel="3" x14ac:dyDescent="0.2">
      <c r="A254" s="2" t="s">
        <v>310</v>
      </c>
      <c r="B254" s="16" t="s">
        <v>311</v>
      </c>
      <c r="C254" s="15"/>
      <c r="D254" s="15">
        <v>43600</v>
      </c>
      <c r="E254" s="15">
        <v>43600</v>
      </c>
      <c r="F254" s="15">
        <v>32500</v>
      </c>
      <c r="G254" s="29">
        <f t="shared" si="40"/>
        <v>5.0599339667239491E-3</v>
      </c>
      <c r="H254" s="28">
        <f t="shared" si="48"/>
        <v>3.5452092769188481E-2</v>
      </c>
      <c r="I254" s="29" t="e">
        <f t="shared" si="41"/>
        <v>#DIV/0!</v>
      </c>
      <c r="J254" s="30">
        <f t="shared" si="42"/>
        <v>32500</v>
      </c>
      <c r="K254" s="29">
        <f t="shared" si="43"/>
        <v>74.541284403669721</v>
      </c>
      <c r="L254" s="30">
        <f t="shared" si="44"/>
        <v>-11100</v>
      </c>
      <c r="M254" s="29">
        <f t="shared" si="45"/>
        <v>74.541284403669721</v>
      </c>
      <c r="N254" s="30">
        <f t="shared" si="46"/>
        <v>-11100</v>
      </c>
    </row>
    <row r="255" spans="1:14" ht="300" hidden="1" customHeight="1" outlineLevel="4" x14ac:dyDescent="0.2">
      <c r="A255" s="2" t="s">
        <v>312</v>
      </c>
      <c r="B255" s="16" t="s">
        <v>313</v>
      </c>
      <c r="C255" s="15"/>
      <c r="D255" s="15">
        <v>0</v>
      </c>
      <c r="E255" s="15">
        <v>0</v>
      </c>
      <c r="F255" s="15">
        <v>10000</v>
      </c>
      <c r="G255" s="29">
        <f t="shared" si="40"/>
        <v>1.5569027589919843E-3</v>
      </c>
      <c r="H255" s="28">
        <f t="shared" si="48"/>
        <v>1.090833623667338E-2</v>
      </c>
      <c r="I255" s="29" t="e">
        <f t="shared" si="41"/>
        <v>#DIV/0!</v>
      </c>
      <c r="J255" s="30">
        <f t="shared" si="42"/>
        <v>10000</v>
      </c>
      <c r="K255" s="29" t="e">
        <f t="shared" si="43"/>
        <v>#DIV/0!</v>
      </c>
      <c r="L255" s="30">
        <f t="shared" si="44"/>
        <v>10000</v>
      </c>
      <c r="M255" s="29" t="e">
        <f t="shared" si="45"/>
        <v>#DIV/0!</v>
      </c>
      <c r="N255" s="30">
        <f t="shared" si="46"/>
        <v>10000</v>
      </c>
    </row>
    <row r="256" spans="1:14" ht="300" hidden="1" customHeight="1" outlineLevel="7" x14ac:dyDescent="0.2">
      <c r="A256" s="2" t="s">
        <v>312</v>
      </c>
      <c r="B256" s="16" t="s">
        <v>313</v>
      </c>
      <c r="C256" s="15"/>
      <c r="D256" s="15">
        <v>0</v>
      </c>
      <c r="E256" s="15">
        <v>0</v>
      </c>
      <c r="F256" s="15">
        <v>10000</v>
      </c>
      <c r="G256" s="29">
        <f t="shared" si="40"/>
        <v>1.5569027589919843E-3</v>
      </c>
      <c r="H256" s="28">
        <f t="shared" si="48"/>
        <v>1.090833623667338E-2</v>
      </c>
      <c r="I256" s="29" t="e">
        <f t="shared" si="41"/>
        <v>#DIV/0!</v>
      </c>
      <c r="J256" s="30">
        <f t="shared" si="42"/>
        <v>10000</v>
      </c>
      <c r="K256" s="29" t="e">
        <f t="shared" si="43"/>
        <v>#DIV/0!</v>
      </c>
      <c r="L256" s="30">
        <f t="shared" si="44"/>
        <v>10000</v>
      </c>
      <c r="M256" s="29" t="e">
        <f t="shared" si="45"/>
        <v>#DIV/0!</v>
      </c>
      <c r="N256" s="30">
        <f t="shared" si="46"/>
        <v>10000</v>
      </c>
    </row>
    <row r="257" spans="1:14" ht="180" hidden="1" customHeight="1" outlineLevel="4" x14ac:dyDescent="0.2">
      <c r="A257" s="2" t="s">
        <v>314</v>
      </c>
      <c r="B257" s="16" t="s">
        <v>311</v>
      </c>
      <c r="C257" s="15"/>
      <c r="D257" s="15">
        <v>43300</v>
      </c>
      <c r="E257" s="15">
        <v>43300</v>
      </c>
      <c r="F257" s="15">
        <v>22500</v>
      </c>
      <c r="G257" s="29">
        <f t="shared" si="40"/>
        <v>3.5030312077319651E-3</v>
      </c>
      <c r="H257" s="28">
        <f t="shared" si="48"/>
        <v>2.4543756532515105E-2</v>
      </c>
      <c r="I257" s="29" t="e">
        <f t="shared" si="41"/>
        <v>#DIV/0!</v>
      </c>
      <c r="J257" s="30">
        <f t="shared" si="42"/>
        <v>22500</v>
      </c>
      <c r="K257" s="29">
        <f t="shared" si="43"/>
        <v>51.963048498845268</v>
      </c>
      <c r="L257" s="30">
        <f t="shared" si="44"/>
        <v>-20800</v>
      </c>
      <c r="M257" s="29">
        <f t="shared" si="45"/>
        <v>51.963048498845268</v>
      </c>
      <c r="N257" s="30">
        <f t="shared" si="46"/>
        <v>-20800</v>
      </c>
    </row>
    <row r="258" spans="1:14" ht="180" hidden="1" customHeight="1" outlineLevel="7" x14ac:dyDescent="0.2">
      <c r="A258" s="2" t="s">
        <v>314</v>
      </c>
      <c r="B258" s="16" t="s">
        <v>311</v>
      </c>
      <c r="C258" s="15"/>
      <c r="D258" s="15">
        <v>43300</v>
      </c>
      <c r="E258" s="15">
        <v>43300</v>
      </c>
      <c r="F258" s="15">
        <v>22500</v>
      </c>
      <c r="G258" s="29">
        <f t="shared" si="40"/>
        <v>3.5030312077319651E-3</v>
      </c>
      <c r="H258" s="28">
        <f t="shared" si="48"/>
        <v>2.4543756532515105E-2</v>
      </c>
      <c r="I258" s="29" t="e">
        <f t="shared" si="41"/>
        <v>#DIV/0!</v>
      </c>
      <c r="J258" s="30">
        <f t="shared" si="42"/>
        <v>22500</v>
      </c>
      <c r="K258" s="29">
        <f t="shared" si="43"/>
        <v>51.963048498845268</v>
      </c>
      <c r="L258" s="30">
        <f t="shared" si="44"/>
        <v>-20800</v>
      </c>
      <c r="M258" s="29">
        <f t="shared" si="45"/>
        <v>51.963048498845268</v>
      </c>
      <c r="N258" s="30">
        <f t="shared" si="46"/>
        <v>-20800</v>
      </c>
    </row>
    <row r="259" spans="1:14" ht="180" hidden="1" customHeight="1" outlineLevel="4" x14ac:dyDescent="0.2">
      <c r="A259" s="2" t="s">
        <v>315</v>
      </c>
      <c r="B259" s="16" t="s">
        <v>311</v>
      </c>
      <c r="C259" s="15"/>
      <c r="D259" s="15">
        <v>300</v>
      </c>
      <c r="E259" s="15">
        <v>300</v>
      </c>
      <c r="F259" s="15">
        <v>0</v>
      </c>
      <c r="G259" s="29">
        <f t="shared" si="40"/>
        <v>0</v>
      </c>
      <c r="H259" s="28">
        <f t="shared" si="48"/>
        <v>0</v>
      </c>
      <c r="I259" s="29" t="e">
        <f t="shared" si="41"/>
        <v>#DIV/0!</v>
      </c>
      <c r="J259" s="30">
        <f t="shared" si="42"/>
        <v>0</v>
      </c>
      <c r="K259" s="29">
        <f t="shared" si="43"/>
        <v>0</v>
      </c>
      <c r="L259" s="30">
        <f t="shared" si="44"/>
        <v>-300</v>
      </c>
      <c r="M259" s="29">
        <f t="shared" si="45"/>
        <v>0</v>
      </c>
      <c r="N259" s="30">
        <f t="shared" si="46"/>
        <v>-300</v>
      </c>
    </row>
    <row r="260" spans="1:14" ht="180" hidden="1" customHeight="1" outlineLevel="7" x14ac:dyDescent="0.2">
      <c r="A260" s="2" t="s">
        <v>315</v>
      </c>
      <c r="B260" s="16" t="s">
        <v>311</v>
      </c>
      <c r="C260" s="15"/>
      <c r="D260" s="15">
        <v>300</v>
      </c>
      <c r="E260" s="15">
        <v>300</v>
      </c>
      <c r="F260" s="15">
        <v>0</v>
      </c>
      <c r="G260" s="29">
        <f t="shared" si="40"/>
        <v>0</v>
      </c>
      <c r="H260" s="28">
        <f t="shared" si="48"/>
        <v>0</v>
      </c>
      <c r="I260" s="29" t="e">
        <f t="shared" si="41"/>
        <v>#DIV/0!</v>
      </c>
      <c r="J260" s="30">
        <f t="shared" si="42"/>
        <v>0</v>
      </c>
      <c r="K260" s="29">
        <f t="shared" si="43"/>
        <v>0</v>
      </c>
      <c r="L260" s="30">
        <f t="shared" si="44"/>
        <v>-300</v>
      </c>
      <c r="M260" s="29">
        <f t="shared" si="45"/>
        <v>0</v>
      </c>
      <c r="N260" s="30">
        <f t="shared" si="46"/>
        <v>-300</v>
      </c>
    </row>
    <row r="261" spans="1:14" ht="128.25" hidden="1" customHeight="1" outlineLevel="2" collapsed="1" x14ac:dyDescent="0.2">
      <c r="A261" s="2" t="s">
        <v>316</v>
      </c>
      <c r="B261" s="16" t="s">
        <v>317</v>
      </c>
      <c r="C261" s="15">
        <v>107768.7</v>
      </c>
      <c r="D261" s="15">
        <v>0</v>
      </c>
      <c r="E261" s="15">
        <v>20300</v>
      </c>
      <c r="F261" s="15">
        <v>20298.87</v>
      </c>
      <c r="G261" s="29">
        <f t="shared" si="40"/>
        <v>3.1603366707419621E-3</v>
      </c>
      <c r="H261" s="28">
        <f t="shared" si="48"/>
        <v>2.2142689918452217E-2</v>
      </c>
      <c r="I261" s="29">
        <f t="shared" si="41"/>
        <v>18.835589554295449</v>
      </c>
      <c r="J261" s="30">
        <f t="shared" si="42"/>
        <v>-87469.83</v>
      </c>
      <c r="K261" s="29">
        <v>0</v>
      </c>
      <c r="L261" s="30">
        <f t="shared" si="44"/>
        <v>20298.87</v>
      </c>
      <c r="M261" s="29">
        <f t="shared" si="45"/>
        <v>99.994433497536932</v>
      </c>
      <c r="N261" s="30">
        <f t="shared" si="46"/>
        <v>-1.1300000000010186</v>
      </c>
    </row>
    <row r="262" spans="1:14" ht="72" hidden="1" customHeight="1" outlineLevel="3" x14ac:dyDescent="0.2">
      <c r="A262" s="2" t="s">
        <v>318</v>
      </c>
      <c r="B262" s="14" t="s">
        <v>319</v>
      </c>
      <c r="C262" s="15"/>
      <c r="D262" s="15">
        <v>0</v>
      </c>
      <c r="E262" s="15">
        <v>20300</v>
      </c>
      <c r="F262" s="15">
        <v>20298.87</v>
      </c>
      <c r="G262" s="29">
        <f t="shared" si="40"/>
        <v>3.1603366707419621E-3</v>
      </c>
      <c r="H262" s="28">
        <f t="shared" si="48"/>
        <v>2.2142689918452217E-2</v>
      </c>
      <c r="I262" s="29" t="e">
        <f t="shared" si="41"/>
        <v>#DIV/0!</v>
      </c>
      <c r="J262" s="30">
        <f t="shared" si="42"/>
        <v>20298.87</v>
      </c>
      <c r="K262" s="29" t="e">
        <f t="shared" si="43"/>
        <v>#DIV/0!</v>
      </c>
      <c r="L262" s="30">
        <f t="shared" si="44"/>
        <v>20298.87</v>
      </c>
      <c r="M262" s="29">
        <f t="shared" si="45"/>
        <v>99.994433497536932</v>
      </c>
      <c r="N262" s="30">
        <f t="shared" si="46"/>
        <v>-1.1300000000010186</v>
      </c>
    </row>
    <row r="263" spans="1:14" ht="96" hidden="1" customHeight="1" outlineLevel="4" x14ac:dyDescent="0.2">
      <c r="A263" s="2" t="s">
        <v>320</v>
      </c>
      <c r="B263" s="14" t="s">
        <v>321</v>
      </c>
      <c r="C263" s="15"/>
      <c r="D263" s="15">
        <v>0</v>
      </c>
      <c r="E263" s="15">
        <v>20300</v>
      </c>
      <c r="F263" s="15">
        <v>20298.87</v>
      </c>
      <c r="G263" s="29">
        <f t="shared" ref="G263:G326" si="49">F263/F$6*100</f>
        <v>3.1603366707419621E-3</v>
      </c>
      <c r="H263" s="28">
        <f t="shared" si="48"/>
        <v>2.2142689918452217E-2</v>
      </c>
      <c r="I263" s="29" t="e">
        <f t="shared" ref="I263:I326" si="50">F263/C263*100</f>
        <v>#DIV/0!</v>
      </c>
      <c r="J263" s="30">
        <f t="shared" ref="J263:J326" si="51">F263-C263</f>
        <v>20298.87</v>
      </c>
      <c r="K263" s="29" t="e">
        <f t="shared" ref="K263:K326" si="52">F263/D263*100</f>
        <v>#DIV/0!</v>
      </c>
      <c r="L263" s="30">
        <f t="shared" ref="L263:L326" si="53">F263-D263</f>
        <v>20298.87</v>
      </c>
      <c r="M263" s="29">
        <f t="shared" ref="M263:M326" si="54">F263/E263*100</f>
        <v>99.994433497536932</v>
      </c>
      <c r="N263" s="30">
        <f t="shared" ref="N263:N326" si="55">F263-E263</f>
        <v>-1.1300000000010186</v>
      </c>
    </row>
    <row r="264" spans="1:14" ht="96" hidden="1" customHeight="1" outlineLevel="7" x14ac:dyDescent="0.2">
      <c r="A264" s="2" t="s">
        <v>320</v>
      </c>
      <c r="B264" s="14" t="s">
        <v>321</v>
      </c>
      <c r="C264" s="15"/>
      <c r="D264" s="15">
        <v>0</v>
      </c>
      <c r="E264" s="15">
        <v>20300</v>
      </c>
      <c r="F264" s="15">
        <v>20298.87</v>
      </c>
      <c r="G264" s="29">
        <f t="shared" si="49"/>
        <v>3.1603366707419621E-3</v>
      </c>
      <c r="H264" s="28">
        <f t="shared" ref="H264:H327" si="56">F264/F$7*100</f>
        <v>2.2142689918452217E-2</v>
      </c>
      <c r="I264" s="29" t="e">
        <f t="shared" si="50"/>
        <v>#DIV/0!</v>
      </c>
      <c r="J264" s="30">
        <f t="shared" si="51"/>
        <v>20298.87</v>
      </c>
      <c r="K264" s="29" t="e">
        <f t="shared" si="52"/>
        <v>#DIV/0!</v>
      </c>
      <c r="L264" s="30">
        <f t="shared" si="53"/>
        <v>20298.87</v>
      </c>
      <c r="M264" s="29">
        <f t="shared" si="54"/>
        <v>99.994433497536932</v>
      </c>
      <c r="N264" s="30">
        <f t="shared" si="55"/>
        <v>-1.1300000000010186</v>
      </c>
    </row>
    <row r="265" spans="1:14" ht="24" hidden="1" outlineLevel="2" x14ac:dyDescent="0.2">
      <c r="A265" s="2" t="s">
        <v>322</v>
      </c>
      <c r="B265" s="14" t="s">
        <v>323</v>
      </c>
      <c r="C265" s="15">
        <f>C266+C269</f>
        <v>122263.34</v>
      </c>
      <c r="D265" s="15">
        <f t="shared" ref="D265:F265" si="57">D266+D269</f>
        <v>0</v>
      </c>
      <c r="E265" s="15">
        <f t="shared" si="57"/>
        <v>25719.040000000001</v>
      </c>
      <c r="F265" s="15">
        <f t="shared" si="57"/>
        <v>25869.040000000001</v>
      </c>
      <c r="G265" s="29">
        <f t="shared" si="49"/>
        <v>4.0275579748474E-3</v>
      </c>
      <c r="H265" s="28">
        <f t="shared" si="56"/>
        <v>2.8218818643995315E-2</v>
      </c>
      <c r="I265" s="29">
        <f t="shared" si="50"/>
        <v>21.158460091144249</v>
      </c>
      <c r="J265" s="30">
        <f t="shared" si="51"/>
        <v>-96394.299999999988</v>
      </c>
      <c r="K265" s="29">
        <v>0</v>
      </c>
      <c r="L265" s="30">
        <f t="shared" si="53"/>
        <v>25869.040000000001</v>
      </c>
      <c r="M265" s="29">
        <f t="shared" si="54"/>
        <v>100.58322550141841</v>
      </c>
      <c r="N265" s="30">
        <f t="shared" si="55"/>
        <v>150</v>
      </c>
    </row>
    <row r="266" spans="1:14" ht="110.25" hidden="1" customHeight="1" outlineLevel="3" collapsed="1" x14ac:dyDescent="0.2">
      <c r="A266" s="2" t="s">
        <v>324</v>
      </c>
      <c r="B266" s="16" t="s">
        <v>325</v>
      </c>
      <c r="C266" s="15">
        <v>102800.69</v>
      </c>
      <c r="D266" s="15">
        <v>0</v>
      </c>
      <c r="E266" s="15">
        <v>25719.040000000001</v>
      </c>
      <c r="F266" s="15">
        <v>25719.040000000001</v>
      </c>
      <c r="G266" s="29">
        <f t="shared" si="49"/>
        <v>4.0042044334625201E-3</v>
      </c>
      <c r="H266" s="28">
        <f t="shared" si="56"/>
        <v>2.8055193600445213E-2</v>
      </c>
      <c r="I266" s="29">
        <f t="shared" si="50"/>
        <v>25.018353476032118</v>
      </c>
      <c r="J266" s="30">
        <f t="shared" si="51"/>
        <v>-77081.649999999994</v>
      </c>
      <c r="K266" s="29">
        <v>0</v>
      </c>
      <c r="L266" s="30">
        <f t="shared" si="53"/>
        <v>25719.040000000001</v>
      </c>
      <c r="M266" s="29">
        <f t="shared" si="54"/>
        <v>100</v>
      </c>
      <c r="N266" s="30">
        <f t="shared" si="55"/>
        <v>0</v>
      </c>
    </row>
    <row r="267" spans="1:14" ht="96" hidden="1" customHeight="1" outlineLevel="4" x14ac:dyDescent="0.2">
      <c r="A267" s="2" t="s">
        <v>326</v>
      </c>
      <c r="B267" s="14" t="s">
        <v>327</v>
      </c>
      <c r="C267" s="15"/>
      <c r="D267" s="15">
        <v>0</v>
      </c>
      <c r="E267" s="15">
        <v>25719.040000000001</v>
      </c>
      <c r="F267" s="15">
        <v>25719.040000000001</v>
      </c>
      <c r="G267" s="29">
        <f t="shared" si="49"/>
        <v>4.0042044334625201E-3</v>
      </c>
      <c r="H267" s="28">
        <f t="shared" si="56"/>
        <v>2.8055193600445213E-2</v>
      </c>
      <c r="I267" s="29" t="e">
        <f t="shared" si="50"/>
        <v>#DIV/0!</v>
      </c>
      <c r="J267" s="30">
        <f t="shared" si="51"/>
        <v>25719.040000000001</v>
      </c>
      <c r="K267" s="29" t="e">
        <f t="shared" si="52"/>
        <v>#DIV/0!</v>
      </c>
      <c r="L267" s="30">
        <f t="shared" si="53"/>
        <v>25719.040000000001</v>
      </c>
      <c r="M267" s="29">
        <f t="shared" si="54"/>
        <v>100</v>
      </c>
      <c r="N267" s="30">
        <f t="shared" si="55"/>
        <v>0</v>
      </c>
    </row>
    <row r="268" spans="1:14" ht="96" hidden="1" customHeight="1" outlineLevel="7" x14ac:dyDescent="0.2">
      <c r="A268" s="2" t="s">
        <v>326</v>
      </c>
      <c r="B268" s="14" t="s">
        <v>327</v>
      </c>
      <c r="C268" s="15"/>
      <c r="D268" s="15">
        <v>0</v>
      </c>
      <c r="E268" s="15">
        <v>25719.040000000001</v>
      </c>
      <c r="F268" s="15">
        <v>25719.040000000001</v>
      </c>
      <c r="G268" s="29">
        <f t="shared" si="49"/>
        <v>4.0042044334625201E-3</v>
      </c>
      <c r="H268" s="28">
        <f t="shared" si="56"/>
        <v>2.8055193600445213E-2</v>
      </c>
      <c r="I268" s="29" t="e">
        <f t="shared" si="50"/>
        <v>#DIV/0!</v>
      </c>
      <c r="J268" s="30">
        <f t="shared" si="51"/>
        <v>25719.040000000001</v>
      </c>
      <c r="K268" s="29" t="e">
        <f t="shared" si="52"/>
        <v>#DIV/0!</v>
      </c>
      <c r="L268" s="30">
        <f t="shared" si="53"/>
        <v>25719.040000000001</v>
      </c>
      <c r="M268" s="29">
        <f t="shared" si="54"/>
        <v>100</v>
      </c>
      <c r="N268" s="30">
        <f t="shared" si="55"/>
        <v>0</v>
      </c>
    </row>
    <row r="269" spans="1:14" ht="96" hidden="1" customHeight="1" outlineLevel="3" collapsed="1" x14ac:dyDescent="0.2">
      <c r="A269" s="2" t="s">
        <v>328</v>
      </c>
      <c r="B269" s="14" t="s">
        <v>329</v>
      </c>
      <c r="C269" s="15">
        <v>19462.650000000001</v>
      </c>
      <c r="D269" s="15">
        <v>0</v>
      </c>
      <c r="E269" s="15">
        <v>0</v>
      </c>
      <c r="F269" s="15">
        <v>150</v>
      </c>
      <c r="G269" s="29">
        <f t="shared" si="49"/>
        <v>2.3353541384879765E-5</v>
      </c>
      <c r="H269" s="28">
        <f t="shared" si="56"/>
        <v>1.6362504355010071E-4</v>
      </c>
      <c r="I269" s="29">
        <f t="shared" si="50"/>
        <v>0.77070696950312523</v>
      </c>
      <c r="J269" s="30">
        <f t="shared" si="51"/>
        <v>-19312.650000000001</v>
      </c>
      <c r="K269" s="29">
        <v>0</v>
      </c>
      <c r="L269" s="30">
        <f t="shared" si="53"/>
        <v>150</v>
      </c>
      <c r="M269" s="29">
        <v>0</v>
      </c>
      <c r="N269" s="30">
        <f t="shared" si="55"/>
        <v>150</v>
      </c>
    </row>
    <row r="270" spans="1:14" ht="108" hidden="1" customHeight="1" outlineLevel="4" x14ac:dyDescent="0.2">
      <c r="A270" s="2" t="s">
        <v>330</v>
      </c>
      <c r="B270" s="14" t="s">
        <v>331</v>
      </c>
      <c r="C270" s="15"/>
      <c r="D270" s="15">
        <v>0</v>
      </c>
      <c r="E270" s="15">
        <v>0</v>
      </c>
      <c r="F270" s="15">
        <v>150</v>
      </c>
      <c r="G270" s="29">
        <f t="shared" si="49"/>
        <v>2.3353541384879765E-5</v>
      </c>
      <c r="H270" s="28">
        <f t="shared" si="56"/>
        <v>1.6362504355010071E-4</v>
      </c>
      <c r="I270" s="29" t="e">
        <f t="shared" si="50"/>
        <v>#DIV/0!</v>
      </c>
      <c r="J270" s="30">
        <f t="shared" si="51"/>
        <v>150</v>
      </c>
      <c r="K270" s="29" t="e">
        <f t="shared" si="52"/>
        <v>#DIV/0!</v>
      </c>
      <c r="L270" s="30">
        <f t="shared" si="53"/>
        <v>150</v>
      </c>
      <c r="M270" s="29" t="e">
        <f t="shared" si="54"/>
        <v>#DIV/0!</v>
      </c>
      <c r="N270" s="30">
        <f t="shared" si="55"/>
        <v>150</v>
      </c>
    </row>
    <row r="271" spans="1:14" ht="108" hidden="1" customHeight="1" outlineLevel="5" x14ac:dyDescent="0.2">
      <c r="A271" s="2" t="s">
        <v>332</v>
      </c>
      <c r="B271" s="14" t="s">
        <v>333</v>
      </c>
      <c r="C271" s="15"/>
      <c r="D271" s="15">
        <v>0</v>
      </c>
      <c r="E271" s="15">
        <v>0</v>
      </c>
      <c r="F271" s="15">
        <v>150</v>
      </c>
      <c r="G271" s="29">
        <f t="shared" si="49"/>
        <v>2.3353541384879765E-5</v>
      </c>
      <c r="H271" s="28">
        <f t="shared" si="56"/>
        <v>1.6362504355010071E-4</v>
      </c>
      <c r="I271" s="29" t="e">
        <f t="shared" si="50"/>
        <v>#DIV/0!</v>
      </c>
      <c r="J271" s="30">
        <f t="shared" si="51"/>
        <v>150</v>
      </c>
      <c r="K271" s="29" t="e">
        <f t="shared" si="52"/>
        <v>#DIV/0!</v>
      </c>
      <c r="L271" s="30">
        <f t="shared" si="53"/>
        <v>150</v>
      </c>
      <c r="M271" s="29" t="e">
        <f t="shared" si="54"/>
        <v>#DIV/0!</v>
      </c>
      <c r="N271" s="30">
        <f t="shared" si="55"/>
        <v>150</v>
      </c>
    </row>
    <row r="272" spans="1:14" ht="108" hidden="1" customHeight="1" outlineLevel="7" x14ac:dyDescent="0.2">
      <c r="A272" s="2" t="s">
        <v>332</v>
      </c>
      <c r="B272" s="14" t="s">
        <v>333</v>
      </c>
      <c r="C272" s="15"/>
      <c r="D272" s="15">
        <v>0</v>
      </c>
      <c r="E272" s="15">
        <v>0</v>
      </c>
      <c r="F272" s="15">
        <v>150</v>
      </c>
      <c r="G272" s="29">
        <f t="shared" si="49"/>
        <v>2.3353541384879765E-5</v>
      </c>
      <c r="H272" s="28">
        <f t="shared" si="56"/>
        <v>1.6362504355010071E-4</v>
      </c>
      <c r="I272" s="29" t="e">
        <f t="shared" si="50"/>
        <v>#DIV/0!</v>
      </c>
      <c r="J272" s="30">
        <f t="shared" si="51"/>
        <v>150</v>
      </c>
      <c r="K272" s="29" t="e">
        <f t="shared" si="52"/>
        <v>#DIV/0!</v>
      </c>
      <c r="L272" s="30">
        <f t="shared" si="53"/>
        <v>150</v>
      </c>
      <c r="M272" s="29" t="e">
        <f t="shared" si="54"/>
        <v>#DIV/0!</v>
      </c>
      <c r="N272" s="30">
        <f t="shared" si="55"/>
        <v>150</v>
      </c>
    </row>
    <row r="273" spans="1:14" ht="24" hidden="1" outlineLevel="2" collapsed="1" x14ac:dyDescent="0.2">
      <c r="A273" s="2" t="s">
        <v>334</v>
      </c>
      <c r="B273" s="14" t="s">
        <v>335</v>
      </c>
      <c r="C273" s="15">
        <v>1069783.8700000001</v>
      </c>
      <c r="D273" s="15">
        <v>166600</v>
      </c>
      <c r="E273" s="15">
        <v>899100</v>
      </c>
      <c r="F273" s="15">
        <v>1089962.78</v>
      </c>
      <c r="G273" s="29">
        <f t="shared" si="49"/>
        <v>0.16969660593805733</v>
      </c>
      <c r="H273" s="28">
        <f t="shared" si="56"/>
        <v>1.1889680489699255</v>
      </c>
      <c r="I273" s="29">
        <f t="shared" si="50"/>
        <v>101.88626044623386</v>
      </c>
      <c r="J273" s="30">
        <f t="shared" si="51"/>
        <v>20178.909999999916</v>
      </c>
      <c r="K273" s="29">
        <f t="shared" si="52"/>
        <v>654.23936374549817</v>
      </c>
      <c r="L273" s="30">
        <f t="shared" si="53"/>
        <v>923362.78</v>
      </c>
      <c r="M273" s="29">
        <f t="shared" si="54"/>
        <v>121.22820375931487</v>
      </c>
      <c r="N273" s="30">
        <f t="shared" si="55"/>
        <v>190862.78000000003</v>
      </c>
    </row>
    <row r="274" spans="1:14" ht="228" hidden="1" customHeight="1" outlineLevel="3" x14ac:dyDescent="0.2">
      <c r="A274" s="2" t="s">
        <v>336</v>
      </c>
      <c r="B274" s="16" t="s">
        <v>337</v>
      </c>
      <c r="C274" s="15"/>
      <c r="D274" s="15">
        <v>166600</v>
      </c>
      <c r="E274" s="15">
        <v>899100</v>
      </c>
      <c r="F274" s="15">
        <v>1089962.78</v>
      </c>
      <c r="G274" s="29">
        <f t="shared" si="49"/>
        <v>0.16969660593805733</v>
      </c>
      <c r="H274" s="28">
        <f t="shared" si="56"/>
        <v>1.1889680489699255</v>
      </c>
      <c r="I274" s="29" t="e">
        <f t="shared" si="50"/>
        <v>#DIV/0!</v>
      </c>
      <c r="J274" s="30">
        <f t="shared" si="51"/>
        <v>1089962.78</v>
      </c>
      <c r="K274" s="29">
        <f t="shared" si="52"/>
        <v>654.23936374549817</v>
      </c>
      <c r="L274" s="30">
        <f t="shared" si="53"/>
        <v>923362.78</v>
      </c>
      <c r="M274" s="29">
        <f t="shared" si="54"/>
        <v>121.22820375931487</v>
      </c>
      <c r="N274" s="30">
        <f t="shared" si="55"/>
        <v>190862.78000000003</v>
      </c>
    </row>
    <row r="275" spans="1:14" ht="228" hidden="1" customHeight="1" outlineLevel="7" x14ac:dyDescent="0.2">
      <c r="A275" s="2" t="s">
        <v>336</v>
      </c>
      <c r="B275" s="16" t="s">
        <v>337</v>
      </c>
      <c r="C275" s="15"/>
      <c r="D275" s="15">
        <v>166600</v>
      </c>
      <c r="E275" s="15">
        <v>899100</v>
      </c>
      <c r="F275" s="15">
        <v>1089962.78</v>
      </c>
      <c r="G275" s="29">
        <f t="shared" si="49"/>
        <v>0.16969660593805733</v>
      </c>
      <c r="H275" s="28">
        <f t="shared" si="56"/>
        <v>1.1889680489699255</v>
      </c>
      <c r="I275" s="29" t="e">
        <f t="shared" si="50"/>
        <v>#DIV/0!</v>
      </c>
      <c r="J275" s="30">
        <f t="shared" si="51"/>
        <v>1089962.78</v>
      </c>
      <c r="K275" s="29">
        <f t="shared" si="52"/>
        <v>654.23936374549817</v>
      </c>
      <c r="L275" s="30">
        <f t="shared" si="53"/>
        <v>923362.78</v>
      </c>
      <c r="M275" s="29">
        <f t="shared" si="54"/>
        <v>121.22820375931487</v>
      </c>
      <c r="N275" s="30">
        <f t="shared" si="55"/>
        <v>190862.78000000003</v>
      </c>
    </row>
    <row r="276" spans="1:14" ht="12" outlineLevel="1" x14ac:dyDescent="0.2">
      <c r="A276" s="2" t="s">
        <v>338</v>
      </c>
      <c r="B276" s="14" t="s">
        <v>339</v>
      </c>
      <c r="C276" s="15">
        <f>C277+C280+C283</f>
        <v>879267.82000000007</v>
      </c>
      <c r="D276" s="15">
        <f t="shared" ref="D276:F276" si="58">D277+D280+D283</f>
        <v>449178.6</v>
      </c>
      <c r="E276" s="15">
        <f t="shared" si="58"/>
        <v>1295320.6000000001</v>
      </c>
      <c r="F276" s="15">
        <f t="shared" si="58"/>
        <v>1295352.3599999999</v>
      </c>
      <c r="G276" s="29">
        <f t="shared" si="49"/>
        <v>0.2016737663150778</v>
      </c>
      <c r="H276" s="28">
        <f t="shared" si="56"/>
        <v>1.4130139087848379</v>
      </c>
      <c r="I276" s="29">
        <f t="shared" si="50"/>
        <v>147.32170682648206</v>
      </c>
      <c r="J276" s="30">
        <f t="shared" si="51"/>
        <v>416084.5399999998</v>
      </c>
      <c r="K276" s="29">
        <f t="shared" si="52"/>
        <v>288.38247414280198</v>
      </c>
      <c r="L276" s="30">
        <f t="shared" si="53"/>
        <v>846173.75999999989</v>
      </c>
      <c r="M276" s="29">
        <f t="shared" si="54"/>
        <v>100.00245190264093</v>
      </c>
      <c r="N276" s="30">
        <f t="shared" si="55"/>
        <v>31.759999999776483</v>
      </c>
    </row>
    <row r="277" spans="1:14" ht="12" outlineLevel="2" collapsed="1" x14ac:dyDescent="0.2">
      <c r="A277" s="2" t="s">
        <v>340</v>
      </c>
      <c r="B277" s="14" t="s">
        <v>341</v>
      </c>
      <c r="C277" s="15">
        <v>206371.66</v>
      </c>
      <c r="D277" s="15">
        <v>0</v>
      </c>
      <c r="E277" s="15">
        <v>30700</v>
      </c>
      <c r="F277" s="15">
        <v>30731.759999999998</v>
      </c>
      <c r="G277" s="29">
        <f t="shared" si="49"/>
        <v>4.7846361932679504E-3</v>
      </c>
      <c r="H277" s="28">
        <f t="shared" si="56"/>
        <v>3.3523237122474951E-2</v>
      </c>
      <c r="I277" s="29">
        <f t="shared" si="50"/>
        <v>14.891463294911714</v>
      </c>
      <c r="J277" s="30">
        <f t="shared" si="51"/>
        <v>-175639.9</v>
      </c>
      <c r="K277" s="29">
        <v>0</v>
      </c>
      <c r="L277" s="30">
        <f t="shared" si="53"/>
        <v>30731.759999999998</v>
      </c>
      <c r="M277" s="29">
        <f t="shared" si="54"/>
        <v>100.10345276872962</v>
      </c>
      <c r="N277" s="30">
        <f t="shared" si="55"/>
        <v>31.759999999998399</v>
      </c>
    </row>
    <row r="278" spans="1:14" ht="24" hidden="1" customHeight="1" outlineLevel="3" x14ac:dyDescent="0.2">
      <c r="A278" s="2" t="s">
        <v>342</v>
      </c>
      <c r="B278" s="14" t="s">
        <v>343</v>
      </c>
      <c r="C278" s="15"/>
      <c r="D278" s="15">
        <v>0</v>
      </c>
      <c r="E278" s="15">
        <v>30700</v>
      </c>
      <c r="F278" s="15">
        <v>30731.759999999998</v>
      </c>
      <c r="G278" s="29">
        <f t="shared" si="49"/>
        <v>4.7846361932679504E-3</v>
      </c>
      <c r="H278" s="28">
        <f t="shared" si="56"/>
        <v>3.3523237122474951E-2</v>
      </c>
      <c r="I278" s="29" t="e">
        <f t="shared" si="50"/>
        <v>#DIV/0!</v>
      </c>
      <c r="J278" s="30">
        <f t="shared" si="51"/>
        <v>30731.759999999998</v>
      </c>
      <c r="K278" s="29" t="e">
        <f t="shared" si="52"/>
        <v>#DIV/0!</v>
      </c>
      <c r="L278" s="30">
        <f t="shared" si="53"/>
        <v>30731.759999999998</v>
      </c>
      <c r="M278" s="29">
        <f t="shared" si="54"/>
        <v>100.10345276872962</v>
      </c>
      <c r="N278" s="30">
        <f t="shared" si="55"/>
        <v>31.759999999998399</v>
      </c>
    </row>
    <row r="279" spans="1:14" ht="24" hidden="1" customHeight="1" outlineLevel="7" x14ac:dyDescent="0.2">
      <c r="A279" s="2" t="s">
        <v>342</v>
      </c>
      <c r="B279" s="14" t="s">
        <v>343</v>
      </c>
      <c r="C279" s="15"/>
      <c r="D279" s="15">
        <v>0</v>
      </c>
      <c r="E279" s="15">
        <v>30700</v>
      </c>
      <c r="F279" s="15">
        <v>30731.759999999998</v>
      </c>
      <c r="G279" s="29">
        <f t="shared" si="49"/>
        <v>4.7846361932679504E-3</v>
      </c>
      <c r="H279" s="28">
        <f t="shared" si="56"/>
        <v>3.3523237122474951E-2</v>
      </c>
      <c r="I279" s="29" t="e">
        <f t="shared" si="50"/>
        <v>#DIV/0!</v>
      </c>
      <c r="J279" s="30">
        <f t="shared" si="51"/>
        <v>30731.759999999998</v>
      </c>
      <c r="K279" s="29" t="e">
        <f t="shared" si="52"/>
        <v>#DIV/0!</v>
      </c>
      <c r="L279" s="30">
        <f t="shared" si="53"/>
        <v>30731.759999999998</v>
      </c>
      <c r="M279" s="29">
        <f t="shared" si="54"/>
        <v>100.10345276872962</v>
      </c>
      <c r="N279" s="30">
        <f t="shared" si="55"/>
        <v>31.759999999998399</v>
      </c>
    </row>
    <row r="280" spans="1:14" ht="12" outlineLevel="2" collapsed="1" x14ac:dyDescent="0.2">
      <c r="A280" s="2" t="s">
        <v>344</v>
      </c>
      <c r="B280" s="14" t="s">
        <v>345</v>
      </c>
      <c r="C280" s="15">
        <v>222426.37</v>
      </c>
      <c r="D280" s="15">
        <v>0</v>
      </c>
      <c r="E280" s="15">
        <v>815442</v>
      </c>
      <c r="F280" s="15">
        <v>815442</v>
      </c>
      <c r="G280" s="29">
        <f t="shared" si="49"/>
        <v>0.12695638995979416</v>
      </c>
      <c r="H280" s="28">
        <f t="shared" si="56"/>
        <v>0.88951155175054142</v>
      </c>
      <c r="I280" s="29">
        <f t="shared" si="50"/>
        <v>366.61210628937567</v>
      </c>
      <c r="J280" s="30">
        <f t="shared" si="51"/>
        <v>593015.63</v>
      </c>
      <c r="K280" s="29">
        <v>0</v>
      </c>
      <c r="L280" s="30">
        <f t="shared" si="53"/>
        <v>815442</v>
      </c>
      <c r="M280" s="29">
        <f t="shared" si="54"/>
        <v>100</v>
      </c>
      <c r="N280" s="30">
        <f t="shared" si="55"/>
        <v>0</v>
      </c>
    </row>
    <row r="281" spans="1:14" ht="36" hidden="1" customHeight="1" outlineLevel="3" x14ac:dyDescent="0.2">
      <c r="A281" s="2" t="s">
        <v>346</v>
      </c>
      <c r="B281" s="14" t="s">
        <v>347</v>
      </c>
      <c r="C281" s="15"/>
      <c r="D281" s="15">
        <v>0</v>
      </c>
      <c r="E281" s="15">
        <v>815442</v>
      </c>
      <c r="F281" s="15">
        <v>815442</v>
      </c>
      <c r="G281" s="29">
        <f t="shared" si="49"/>
        <v>0.12695638995979416</v>
      </c>
      <c r="H281" s="28">
        <f t="shared" si="56"/>
        <v>0.88951155175054142</v>
      </c>
      <c r="I281" s="29" t="e">
        <f t="shared" si="50"/>
        <v>#DIV/0!</v>
      </c>
      <c r="J281" s="30">
        <f t="shared" si="51"/>
        <v>815442</v>
      </c>
      <c r="K281" s="29" t="e">
        <f t="shared" si="52"/>
        <v>#DIV/0!</v>
      </c>
      <c r="L281" s="30">
        <f t="shared" si="53"/>
        <v>815442</v>
      </c>
      <c r="M281" s="29">
        <f t="shared" si="54"/>
        <v>100</v>
      </c>
      <c r="N281" s="30">
        <f t="shared" si="55"/>
        <v>0</v>
      </c>
    </row>
    <row r="282" spans="1:14" ht="36" hidden="1" customHeight="1" outlineLevel="7" x14ac:dyDescent="0.2">
      <c r="A282" s="2" t="s">
        <v>346</v>
      </c>
      <c r="B282" s="14" t="s">
        <v>347</v>
      </c>
      <c r="C282" s="15"/>
      <c r="D282" s="15">
        <v>0</v>
      </c>
      <c r="E282" s="15">
        <v>815442</v>
      </c>
      <c r="F282" s="15">
        <v>815442</v>
      </c>
      <c r="G282" s="29">
        <f t="shared" si="49"/>
        <v>0.12695638995979416</v>
      </c>
      <c r="H282" s="28">
        <f t="shared" si="56"/>
        <v>0.88951155175054142</v>
      </c>
      <c r="I282" s="29" t="e">
        <f t="shared" si="50"/>
        <v>#DIV/0!</v>
      </c>
      <c r="J282" s="30">
        <f t="shared" si="51"/>
        <v>815442</v>
      </c>
      <c r="K282" s="29" t="e">
        <f t="shared" si="52"/>
        <v>#DIV/0!</v>
      </c>
      <c r="L282" s="30">
        <f t="shared" si="53"/>
        <v>815442</v>
      </c>
      <c r="M282" s="29">
        <f t="shared" si="54"/>
        <v>100</v>
      </c>
      <c r="N282" s="30">
        <f t="shared" si="55"/>
        <v>0</v>
      </c>
    </row>
    <row r="283" spans="1:14" ht="12" outlineLevel="2" collapsed="1" x14ac:dyDescent="0.2">
      <c r="A283" s="2" t="s">
        <v>348</v>
      </c>
      <c r="B283" s="14" t="s">
        <v>349</v>
      </c>
      <c r="C283" s="15">
        <v>450469.79</v>
      </c>
      <c r="D283" s="15">
        <v>449178.6</v>
      </c>
      <c r="E283" s="15">
        <v>449178.6</v>
      </c>
      <c r="F283" s="15">
        <v>449178.6</v>
      </c>
      <c r="G283" s="29">
        <f t="shared" si="49"/>
        <v>6.99327401620157E-2</v>
      </c>
      <c r="H283" s="28">
        <f t="shared" si="56"/>
        <v>0.48997911991182175</v>
      </c>
      <c r="I283" s="29">
        <f t="shared" si="50"/>
        <v>99.713368126195547</v>
      </c>
      <c r="J283" s="30">
        <f t="shared" si="51"/>
        <v>-1291.1900000000023</v>
      </c>
      <c r="K283" s="29">
        <f t="shared" si="52"/>
        <v>100</v>
      </c>
      <c r="L283" s="30">
        <f t="shared" si="53"/>
        <v>0</v>
      </c>
      <c r="M283" s="29">
        <f t="shared" si="54"/>
        <v>100</v>
      </c>
      <c r="N283" s="30">
        <f t="shared" si="55"/>
        <v>0</v>
      </c>
    </row>
    <row r="284" spans="1:14" ht="24" hidden="1" customHeight="1" outlineLevel="3" x14ac:dyDescent="0.2">
      <c r="A284" s="2" t="s">
        <v>350</v>
      </c>
      <c r="B284" s="14" t="s">
        <v>351</v>
      </c>
      <c r="C284" s="15"/>
      <c r="D284" s="15">
        <v>449178.6</v>
      </c>
      <c r="E284" s="15">
        <v>449178.6</v>
      </c>
      <c r="F284" s="15">
        <v>449178.6</v>
      </c>
      <c r="G284" s="29">
        <f t="shared" si="49"/>
        <v>6.99327401620157E-2</v>
      </c>
      <c r="H284" s="28">
        <f t="shared" si="56"/>
        <v>0.48997911991182175</v>
      </c>
      <c r="I284" s="29" t="e">
        <f t="shared" si="50"/>
        <v>#DIV/0!</v>
      </c>
      <c r="J284" s="30">
        <f t="shared" si="51"/>
        <v>449178.6</v>
      </c>
      <c r="K284" s="29">
        <f t="shared" si="52"/>
        <v>100</v>
      </c>
      <c r="L284" s="30">
        <f t="shared" si="53"/>
        <v>0</v>
      </c>
      <c r="M284" s="29">
        <f t="shared" si="54"/>
        <v>100</v>
      </c>
      <c r="N284" s="30">
        <f t="shared" si="55"/>
        <v>0</v>
      </c>
    </row>
    <row r="285" spans="1:14" ht="48" hidden="1" customHeight="1" outlineLevel="4" x14ac:dyDescent="0.2">
      <c r="A285" s="2" t="s">
        <v>352</v>
      </c>
      <c r="B285" s="14" t="s">
        <v>353</v>
      </c>
      <c r="C285" s="15"/>
      <c r="D285" s="15">
        <v>69286.7</v>
      </c>
      <c r="E285" s="15">
        <v>69286.7</v>
      </c>
      <c r="F285" s="15">
        <v>69286.7</v>
      </c>
      <c r="G285" s="29">
        <f t="shared" si="49"/>
        <v>1.0787265439144992E-2</v>
      </c>
      <c r="H285" s="28">
        <f t="shared" si="56"/>
        <v>7.5580262032951748E-2</v>
      </c>
      <c r="I285" s="29" t="e">
        <f t="shared" si="50"/>
        <v>#DIV/0!</v>
      </c>
      <c r="J285" s="30">
        <f t="shared" si="51"/>
        <v>69286.7</v>
      </c>
      <c r="K285" s="29">
        <f t="shared" si="52"/>
        <v>100</v>
      </c>
      <c r="L285" s="30">
        <f t="shared" si="53"/>
        <v>0</v>
      </c>
      <c r="M285" s="29">
        <f t="shared" si="54"/>
        <v>100</v>
      </c>
      <c r="N285" s="30">
        <f t="shared" si="55"/>
        <v>0</v>
      </c>
    </row>
    <row r="286" spans="1:14" ht="48" hidden="1" customHeight="1" outlineLevel="7" x14ac:dyDescent="0.2">
      <c r="A286" s="2" t="s">
        <v>352</v>
      </c>
      <c r="B286" s="14" t="s">
        <v>353</v>
      </c>
      <c r="C286" s="15"/>
      <c r="D286" s="15">
        <v>69286.7</v>
      </c>
      <c r="E286" s="15">
        <v>69286.7</v>
      </c>
      <c r="F286" s="15">
        <v>0</v>
      </c>
      <c r="G286" s="29">
        <f t="shared" si="49"/>
        <v>0</v>
      </c>
      <c r="H286" s="28">
        <f t="shared" si="56"/>
        <v>0</v>
      </c>
      <c r="I286" s="29" t="e">
        <f t="shared" si="50"/>
        <v>#DIV/0!</v>
      </c>
      <c r="J286" s="30">
        <f t="shared" si="51"/>
        <v>0</v>
      </c>
      <c r="K286" s="29">
        <f t="shared" si="52"/>
        <v>0</v>
      </c>
      <c r="L286" s="30">
        <f t="shared" si="53"/>
        <v>-69286.7</v>
      </c>
      <c r="M286" s="29">
        <f t="shared" si="54"/>
        <v>0</v>
      </c>
      <c r="N286" s="30">
        <f t="shared" si="55"/>
        <v>-69286.7</v>
      </c>
    </row>
    <row r="287" spans="1:14" ht="48" hidden="1" customHeight="1" outlineLevel="7" x14ac:dyDescent="0.2">
      <c r="A287" s="2" t="s">
        <v>352</v>
      </c>
      <c r="B287" s="14" t="s">
        <v>353</v>
      </c>
      <c r="C287" s="15"/>
      <c r="D287" s="15">
        <v>0</v>
      </c>
      <c r="E287" s="15">
        <v>0</v>
      </c>
      <c r="F287" s="15">
        <v>69286.7</v>
      </c>
      <c r="G287" s="29">
        <f t="shared" si="49"/>
        <v>1.0787265439144992E-2</v>
      </c>
      <c r="H287" s="28">
        <f t="shared" si="56"/>
        <v>7.5580262032951748E-2</v>
      </c>
      <c r="I287" s="29" t="e">
        <f t="shared" si="50"/>
        <v>#DIV/0!</v>
      </c>
      <c r="J287" s="30">
        <f t="shared" si="51"/>
        <v>69286.7</v>
      </c>
      <c r="K287" s="29" t="e">
        <f t="shared" si="52"/>
        <v>#DIV/0!</v>
      </c>
      <c r="L287" s="30">
        <f t="shared" si="53"/>
        <v>69286.7</v>
      </c>
      <c r="M287" s="29" t="e">
        <f t="shared" si="54"/>
        <v>#DIV/0!</v>
      </c>
      <c r="N287" s="30">
        <f t="shared" si="55"/>
        <v>69286.7</v>
      </c>
    </row>
    <row r="288" spans="1:14" ht="48" hidden="1" customHeight="1" outlineLevel="4" x14ac:dyDescent="0.2">
      <c r="A288" s="2" t="s">
        <v>354</v>
      </c>
      <c r="B288" s="14" t="s">
        <v>355</v>
      </c>
      <c r="C288" s="15"/>
      <c r="D288" s="15">
        <v>59891.9</v>
      </c>
      <c r="E288" s="15">
        <v>59891.9</v>
      </c>
      <c r="F288" s="15">
        <v>59891.9</v>
      </c>
      <c r="G288" s="29">
        <f t="shared" si="49"/>
        <v>9.3245864351272027E-3</v>
      </c>
      <c r="H288" s="28">
        <f t="shared" si="56"/>
        <v>6.5332098305321842E-2</v>
      </c>
      <c r="I288" s="29" t="e">
        <f t="shared" si="50"/>
        <v>#DIV/0!</v>
      </c>
      <c r="J288" s="30">
        <f t="shared" si="51"/>
        <v>59891.9</v>
      </c>
      <c r="K288" s="29">
        <f t="shared" si="52"/>
        <v>100</v>
      </c>
      <c r="L288" s="30">
        <f t="shared" si="53"/>
        <v>0</v>
      </c>
      <c r="M288" s="29">
        <f t="shared" si="54"/>
        <v>100</v>
      </c>
      <c r="N288" s="30">
        <f t="shared" si="55"/>
        <v>0</v>
      </c>
    </row>
    <row r="289" spans="1:14" ht="48" hidden="1" customHeight="1" outlineLevel="7" x14ac:dyDescent="0.2">
      <c r="A289" s="2" t="s">
        <v>354</v>
      </c>
      <c r="B289" s="14" t="s">
        <v>355</v>
      </c>
      <c r="C289" s="15"/>
      <c r="D289" s="15">
        <v>59891.9</v>
      </c>
      <c r="E289" s="15">
        <v>59891.9</v>
      </c>
      <c r="F289" s="15">
        <v>0</v>
      </c>
      <c r="G289" s="29">
        <f t="shared" si="49"/>
        <v>0</v>
      </c>
      <c r="H289" s="28">
        <f t="shared" si="56"/>
        <v>0</v>
      </c>
      <c r="I289" s="29" t="e">
        <f t="shared" si="50"/>
        <v>#DIV/0!</v>
      </c>
      <c r="J289" s="30">
        <f t="shared" si="51"/>
        <v>0</v>
      </c>
      <c r="K289" s="29">
        <f t="shared" si="52"/>
        <v>0</v>
      </c>
      <c r="L289" s="30">
        <f t="shared" si="53"/>
        <v>-59891.9</v>
      </c>
      <c r="M289" s="29">
        <f t="shared" si="54"/>
        <v>0</v>
      </c>
      <c r="N289" s="30">
        <f t="shared" si="55"/>
        <v>-59891.9</v>
      </c>
    </row>
    <row r="290" spans="1:14" ht="48" hidden="1" customHeight="1" outlineLevel="7" x14ac:dyDescent="0.2">
      <c r="A290" s="2" t="s">
        <v>354</v>
      </c>
      <c r="B290" s="14" t="s">
        <v>355</v>
      </c>
      <c r="C290" s="15"/>
      <c r="D290" s="15">
        <v>0</v>
      </c>
      <c r="E290" s="15">
        <v>0</v>
      </c>
      <c r="F290" s="15">
        <v>59891.9</v>
      </c>
      <c r="G290" s="29">
        <f t="shared" si="49"/>
        <v>9.3245864351272027E-3</v>
      </c>
      <c r="H290" s="28">
        <f t="shared" si="56"/>
        <v>6.5332098305321842E-2</v>
      </c>
      <c r="I290" s="29" t="e">
        <f t="shared" si="50"/>
        <v>#DIV/0!</v>
      </c>
      <c r="J290" s="30">
        <f t="shared" si="51"/>
        <v>59891.9</v>
      </c>
      <c r="K290" s="29" t="e">
        <f t="shared" si="52"/>
        <v>#DIV/0!</v>
      </c>
      <c r="L290" s="30">
        <f t="shared" si="53"/>
        <v>59891.9</v>
      </c>
      <c r="M290" s="29" t="e">
        <f t="shared" si="54"/>
        <v>#DIV/0!</v>
      </c>
      <c r="N290" s="30">
        <f t="shared" si="55"/>
        <v>59891.9</v>
      </c>
    </row>
    <row r="291" spans="1:14" ht="60" hidden="1" customHeight="1" outlineLevel="4" x14ac:dyDescent="0.2">
      <c r="A291" s="2" t="s">
        <v>356</v>
      </c>
      <c r="B291" s="14" t="s">
        <v>357</v>
      </c>
      <c r="C291" s="15"/>
      <c r="D291" s="15">
        <v>135000</v>
      </c>
      <c r="E291" s="15">
        <v>135000</v>
      </c>
      <c r="F291" s="15">
        <v>135000</v>
      </c>
      <c r="G291" s="29">
        <f t="shared" si="49"/>
        <v>2.101818724639179E-2</v>
      </c>
      <c r="H291" s="28">
        <f t="shared" si="56"/>
        <v>0.14726253919509064</v>
      </c>
      <c r="I291" s="29" t="e">
        <f t="shared" si="50"/>
        <v>#DIV/0!</v>
      </c>
      <c r="J291" s="30">
        <f t="shared" si="51"/>
        <v>135000</v>
      </c>
      <c r="K291" s="29">
        <f t="shared" si="52"/>
        <v>100</v>
      </c>
      <c r="L291" s="30">
        <f t="shared" si="53"/>
        <v>0</v>
      </c>
      <c r="M291" s="29">
        <f t="shared" si="54"/>
        <v>100</v>
      </c>
      <c r="N291" s="30">
        <f t="shared" si="55"/>
        <v>0</v>
      </c>
    </row>
    <row r="292" spans="1:14" ht="60" hidden="1" customHeight="1" outlineLevel="7" x14ac:dyDescent="0.2">
      <c r="A292" s="2" t="s">
        <v>356</v>
      </c>
      <c r="B292" s="14" t="s">
        <v>357</v>
      </c>
      <c r="C292" s="15"/>
      <c r="D292" s="15">
        <v>135000</v>
      </c>
      <c r="E292" s="15">
        <v>135000</v>
      </c>
      <c r="F292" s="15">
        <v>0</v>
      </c>
      <c r="G292" s="29">
        <f t="shared" si="49"/>
        <v>0</v>
      </c>
      <c r="H292" s="28">
        <f t="shared" si="56"/>
        <v>0</v>
      </c>
      <c r="I292" s="29" t="e">
        <f t="shared" si="50"/>
        <v>#DIV/0!</v>
      </c>
      <c r="J292" s="30">
        <f t="shared" si="51"/>
        <v>0</v>
      </c>
      <c r="K292" s="29">
        <f t="shared" si="52"/>
        <v>0</v>
      </c>
      <c r="L292" s="30">
        <f t="shared" si="53"/>
        <v>-135000</v>
      </c>
      <c r="M292" s="29">
        <f t="shared" si="54"/>
        <v>0</v>
      </c>
      <c r="N292" s="30">
        <f t="shared" si="55"/>
        <v>-135000</v>
      </c>
    </row>
    <row r="293" spans="1:14" ht="60" hidden="1" customHeight="1" outlineLevel="7" x14ac:dyDescent="0.2">
      <c r="A293" s="2" t="s">
        <v>356</v>
      </c>
      <c r="B293" s="14" t="s">
        <v>357</v>
      </c>
      <c r="C293" s="15"/>
      <c r="D293" s="15">
        <v>0</v>
      </c>
      <c r="E293" s="15">
        <v>0</v>
      </c>
      <c r="F293" s="15">
        <v>135000</v>
      </c>
      <c r="G293" s="29">
        <f t="shared" si="49"/>
        <v>2.101818724639179E-2</v>
      </c>
      <c r="H293" s="28">
        <f t="shared" si="56"/>
        <v>0.14726253919509064</v>
      </c>
      <c r="I293" s="29" t="e">
        <f t="shared" si="50"/>
        <v>#DIV/0!</v>
      </c>
      <c r="J293" s="30">
        <f t="shared" si="51"/>
        <v>135000</v>
      </c>
      <c r="K293" s="29" t="e">
        <f t="shared" si="52"/>
        <v>#DIV/0!</v>
      </c>
      <c r="L293" s="30">
        <f t="shared" si="53"/>
        <v>135000</v>
      </c>
      <c r="M293" s="29" t="e">
        <f t="shared" si="54"/>
        <v>#DIV/0!</v>
      </c>
      <c r="N293" s="30">
        <f t="shared" si="55"/>
        <v>135000</v>
      </c>
    </row>
    <row r="294" spans="1:14" ht="72" hidden="1" customHeight="1" outlineLevel="4" x14ac:dyDescent="0.2">
      <c r="A294" s="2" t="s">
        <v>358</v>
      </c>
      <c r="B294" s="14" t="s">
        <v>359</v>
      </c>
      <c r="C294" s="15"/>
      <c r="D294" s="15">
        <v>150000</v>
      </c>
      <c r="E294" s="15">
        <v>150000</v>
      </c>
      <c r="F294" s="15">
        <v>150000</v>
      </c>
      <c r="G294" s="29">
        <f t="shared" si="49"/>
        <v>2.3353541384879765E-2</v>
      </c>
      <c r="H294" s="28">
        <f t="shared" si="56"/>
        <v>0.16362504355010069</v>
      </c>
      <c r="I294" s="29" t="e">
        <f t="shared" si="50"/>
        <v>#DIV/0!</v>
      </c>
      <c r="J294" s="30">
        <f t="shared" si="51"/>
        <v>150000</v>
      </c>
      <c r="K294" s="29">
        <f t="shared" si="52"/>
        <v>100</v>
      </c>
      <c r="L294" s="30">
        <f t="shared" si="53"/>
        <v>0</v>
      </c>
      <c r="M294" s="29">
        <f t="shared" si="54"/>
        <v>100</v>
      </c>
      <c r="N294" s="30">
        <f t="shared" si="55"/>
        <v>0</v>
      </c>
    </row>
    <row r="295" spans="1:14" ht="72" hidden="1" customHeight="1" outlineLevel="7" x14ac:dyDescent="0.2">
      <c r="A295" s="2" t="s">
        <v>358</v>
      </c>
      <c r="B295" s="14" t="s">
        <v>359</v>
      </c>
      <c r="C295" s="15"/>
      <c r="D295" s="15">
        <v>150000</v>
      </c>
      <c r="E295" s="15">
        <v>150000</v>
      </c>
      <c r="F295" s="15">
        <v>0</v>
      </c>
      <c r="G295" s="29">
        <f t="shared" si="49"/>
        <v>0</v>
      </c>
      <c r="H295" s="28">
        <f t="shared" si="56"/>
        <v>0</v>
      </c>
      <c r="I295" s="29" t="e">
        <f t="shared" si="50"/>
        <v>#DIV/0!</v>
      </c>
      <c r="J295" s="30">
        <f t="shared" si="51"/>
        <v>0</v>
      </c>
      <c r="K295" s="29">
        <f t="shared" si="52"/>
        <v>0</v>
      </c>
      <c r="L295" s="30">
        <f t="shared" si="53"/>
        <v>-150000</v>
      </c>
      <c r="M295" s="29">
        <f t="shared" si="54"/>
        <v>0</v>
      </c>
      <c r="N295" s="30">
        <f t="shared" si="55"/>
        <v>-150000</v>
      </c>
    </row>
    <row r="296" spans="1:14" ht="72" hidden="1" customHeight="1" outlineLevel="7" x14ac:dyDescent="0.2">
      <c r="A296" s="2" t="s">
        <v>358</v>
      </c>
      <c r="B296" s="14" t="s">
        <v>359</v>
      </c>
      <c r="C296" s="15"/>
      <c r="D296" s="15">
        <v>0</v>
      </c>
      <c r="E296" s="15">
        <v>0</v>
      </c>
      <c r="F296" s="15">
        <v>150000</v>
      </c>
      <c r="G296" s="29">
        <f t="shared" si="49"/>
        <v>2.3353541384879765E-2</v>
      </c>
      <c r="H296" s="28">
        <f t="shared" si="56"/>
        <v>0.16362504355010069</v>
      </c>
      <c r="I296" s="29" t="e">
        <f t="shared" si="50"/>
        <v>#DIV/0!</v>
      </c>
      <c r="J296" s="30">
        <f t="shared" si="51"/>
        <v>150000</v>
      </c>
      <c r="K296" s="29" t="e">
        <f t="shared" si="52"/>
        <v>#DIV/0!</v>
      </c>
      <c r="L296" s="30">
        <f t="shared" si="53"/>
        <v>150000</v>
      </c>
      <c r="M296" s="29" t="e">
        <f t="shared" si="54"/>
        <v>#DIV/0!</v>
      </c>
      <c r="N296" s="30">
        <f t="shared" si="55"/>
        <v>150000</v>
      </c>
    </row>
    <row r="297" spans="1:14" ht="60" hidden="1" customHeight="1" outlineLevel="4" x14ac:dyDescent="0.2">
      <c r="A297" s="2" t="s">
        <v>360</v>
      </c>
      <c r="B297" s="14" t="s">
        <v>361</v>
      </c>
      <c r="C297" s="15"/>
      <c r="D297" s="15">
        <v>35000</v>
      </c>
      <c r="E297" s="15">
        <v>35000</v>
      </c>
      <c r="F297" s="15">
        <v>35000</v>
      </c>
      <c r="G297" s="29">
        <f t="shared" si="49"/>
        <v>5.4491596564719457E-3</v>
      </c>
      <c r="H297" s="28">
        <f t="shared" si="56"/>
        <v>3.817917682835683E-2</v>
      </c>
      <c r="I297" s="29" t="e">
        <f t="shared" si="50"/>
        <v>#DIV/0!</v>
      </c>
      <c r="J297" s="30">
        <f t="shared" si="51"/>
        <v>35000</v>
      </c>
      <c r="K297" s="29">
        <f t="shared" si="52"/>
        <v>100</v>
      </c>
      <c r="L297" s="30">
        <f t="shared" si="53"/>
        <v>0</v>
      </c>
      <c r="M297" s="29">
        <f t="shared" si="54"/>
        <v>100</v>
      </c>
      <c r="N297" s="30">
        <f t="shared" si="55"/>
        <v>0</v>
      </c>
    </row>
    <row r="298" spans="1:14" ht="60" hidden="1" customHeight="1" outlineLevel="7" x14ac:dyDescent="0.2">
      <c r="A298" s="2" t="s">
        <v>360</v>
      </c>
      <c r="B298" s="14" t="s">
        <v>361</v>
      </c>
      <c r="C298" s="15"/>
      <c r="D298" s="15">
        <v>35000</v>
      </c>
      <c r="E298" s="15">
        <v>35000</v>
      </c>
      <c r="F298" s="15">
        <v>0</v>
      </c>
      <c r="G298" s="29">
        <f t="shared" si="49"/>
        <v>0</v>
      </c>
      <c r="H298" s="28">
        <f t="shared" si="56"/>
        <v>0</v>
      </c>
      <c r="I298" s="29" t="e">
        <f t="shared" si="50"/>
        <v>#DIV/0!</v>
      </c>
      <c r="J298" s="30">
        <f t="shared" si="51"/>
        <v>0</v>
      </c>
      <c r="K298" s="29">
        <f t="shared" si="52"/>
        <v>0</v>
      </c>
      <c r="L298" s="30">
        <f t="shared" si="53"/>
        <v>-35000</v>
      </c>
      <c r="M298" s="29">
        <f t="shared" si="54"/>
        <v>0</v>
      </c>
      <c r="N298" s="30">
        <f t="shared" si="55"/>
        <v>-35000</v>
      </c>
    </row>
    <row r="299" spans="1:14" ht="60" hidden="1" customHeight="1" outlineLevel="7" x14ac:dyDescent="0.2">
      <c r="A299" s="2" t="s">
        <v>360</v>
      </c>
      <c r="B299" s="14" t="s">
        <v>361</v>
      </c>
      <c r="C299" s="15"/>
      <c r="D299" s="15">
        <v>0</v>
      </c>
      <c r="E299" s="15">
        <v>0</v>
      </c>
      <c r="F299" s="15">
        <v>35000</v>
      </c>
      <c r="G299" s="29">
        <f t="shared" si="49"/>
        <v>5.4491596564719457E-3</v>
      </c>
      <c r="H299" s="28">
        <f t="shared" si="56"/>
        <v>3.817917682835683E-2</v>
      </c>
      <c r="I299" s="29" t="e">
        <f t="shared" si="50"/>
        <v>#DIV/0!</v>
      </c>
      <c r="J299" s="30">
        <f t="shared" si="51"/>
        <v>35000</v>
      </c>
      <c r="K299" s="29" t="e">
        <f t="shared" si="52"/>
        <v>#DIV/0!</v>
      </c>
      <c r="L299" s="30">
        <f t="shared" si="53"/>
        <v>35000</v>
      </c>
      <c r="M299" s="29" t="e">
        <f t="shared" si="54"/>
        <v>#DIV/0!</v>
      </c>
      <c r="N299" s="30">
        <f t="shared" si="55"/>
        <v>35000</v>
      </c>
    </row>
    <row r="300" spans="1:14" s="21" customFormat="1" ht="15" customHeight="1" x14ac:dyDescent="0.2">
      <c r="A300" s="18" t="s">
        <v>362</v>
      </c>
      <c r="B300" s="19" t="s">
        <v>363</v>
      </c>
      <c r="C300" s="20">
        <f>C301+C401+C407</f>
        <v>545255819.52999985</v>
      </c>
      <c r="D300" s="20">
        <f t="shared" ref="D300:F300" si="59">D301+D401+D407</f>
        <v>467746835.58000004</v>
      </c>
      <c r="E300" s="20">
        <f t="shared" si="59"/>
        <v>556035424.08000004</v>
      </c>
      <c r="F300" s="20">
        <f t="shared" si="59"/>
        <v>550627863.73000002</v>
      </c>
      <c r="G300" s="31">
        <f t="shared" si="49"/>
        <v>85.727404021909948</v>
      </c>
      <c r="H300" s="27">
        <f t="shared" si="56"/>
        <v>600.64338788480109</v>
      </c>
      <c r="I300" s="31">
        <f t="shared" si="50"/>
        <v>100.98523372105058</v>
      </c>
      <c r="J300" s="33">
        <f t="shared" si="51"/>
        <v>5372044.2000001669</v>
      </c>
      <c r="K300" s="31">
        <f t="shared" si="52"/>
        <v>117.71920659756651</v>
      </c>
      <c r="L300" s="33">
        <f t="shared" si="53"/>
        <v>82881028.149999976</v>
      </c>
      <c r="M300" s="31">
        <f t="shared" si="54"/>
        <v>99.027479164848671</v>
      </c>
      <c r="N300" s="33">
        <f t="shared" si="55"/>
        <v>-5407560.3500000238</v>
      </c>
    </row>
    <row r="301" spans="1:14" s="21" customFormat="1" ht="48.75" customHeight="1" outlineLevel="1" x14ac:dyDescent="0.2">
      <c r="A301" s="18" t="s">
        <v>364</v>
      </c>
      <c r="B301" s="19" t="s">
        <v>365</v>
      </c>
      <c r="C301" s="20">
        <f>C302+C312+C343+C378</f>
        <v>545828641.37999988</v>
      </c>
      <c r="D301" s="20">
        <f t="shared" ref="D301:F301" si="60">D302+D312+D343+D378</f>
        <v>467746835.58000004</v>
      </c>
      <c r="E301" s="20">
        <f t="shared" si="60"/>
        <v>556035424.08000004</v>
      </c>
      <c r="F301" s="20">
        <f t="shared" si="60"/>
        <v>550790192.74000001</v>
      </c>
      <c r="G301" s="31">
        <f t="shared" si="49"/>
        <v>85.752677070263289</v>
      </c>
      <c r="H301" s="27">
        <f t="shared" si="56"/>
        <v>600.82046182700572</v>
      </c>
      <c r="I301" s="31">
        <f t="shared" si="50"/>
        <v>100.90899432236755</v>
      </c>
      <c r="J301" s="33">
        <f t="shared" si="51"/>
        <v>4961551.3600001335</v>
      </c>
      <c r="K301" s="31">
        <f t="shared" si="52"/>
        <v>117.75391105682785</v>
      </c>
      <c r="L301" s="33">
        <f t="shared" si="53"/>
        <v>83043357.159999967</v>
      </c>
      <c r="M301" s="31">
        <f t="shared" si="54"/>
        <v>99.056673169937213</v>
      </c>
      <c r="N301" s="33">
        <f t="shared" si="55"/>
        <v>-5245231.3400000334</v>
      </c>
    </row>
    <row r="302" spans="1:14" ht="24" outlineLevel="2" collapsed="1" x14ac:dyDescent="0.2">
      <c r="A302" s="2" t="s">
        <v>366</v>
      </c>
      <c r="B302" s="14" t="s">
        <v>367</v>
      </c>
      <c r="C302" s="15">
        <v>187208616</v>
      </c>
      <c r="D302" s="15">
        <v>213339800</v>
      </c>
      <c r="E302" s="15">
        <v>216151500</v>
      </c>
      <c r="F302" s="15">
        <v>216151500</v>
      </c>
      <c r="G302" s="29">
        <f t="shared" si="49"/>
        <v>33.652686671025592</v>
      </c>
      <c r="H302" s="28">
        <f t="shared" si="56"/>
        <v>235.78532400613059</v>
      </c>
      <c r="I302" s="29">
        <f t="shared" si="50"/>
        <v>115.46023074066207</v>
      </c>
      <c r="J302" s="30">
        <f t="shared" si="51"/>
        <v>28942884</v>
      </c>
      <c r="K302" s="29">
        <f t="shared" si="52"/>
        <v>101.31794442480961</v>
      </c>
      <c r="L302" s="30">
        <f t="shared" si="53"/>
        <v>2811700</v>
      </c>
      <c r="M302" s="29">
        <f t="shared" si="54"/>
        <v>100</v>
      </c>
      <c r="N302" s="30">
        <f t="shared" si="55"/>
        <v>0</v>
      </c>
    </row>
    <row r="303" spans="1:14" ht="24" hidden="1" customHeight="1" outlineLevel="3" x14ac:dyDescent="0.2">
      <c r="A303" s="2" t="s">
        <v>368</v>
      </c>
      <c r="B303" s="14" t="s">
        <v>369</v>
      </c>
      <c r="C303" s="15"/>
      <c r="D303" s="15">
        <v>210756700</v>
      </c>
      <c r="E303" s="15">
        <v>210756700</v>
      </c>
      <c r="F303" s="15">
        <v>210756700</v>
      </c>
      <c r="G303" s="29">
        <f t="shared" si="49"/>
        <v>32.812768770604592</v>
      </c>
      <c r="H303" s="28">
        <f t="shared" si="56"/>
        <v>229.90049477317007</v>
      </c>
      <c r="I303" s="29" t="e">
        <f t="shared" si="50"/>
        <v>#DIV/0!</v>
      </c>
      <c r="J303" s="30">
        <f t="shared" si="51"/>
        <v>210756700</v>
      </c>
      <c r="K303" s="29">
        <f t="shared" si="52"/>
        <v>100</v>
      </c>
      <c r="L303" s="30">
        <f t="shared" si="53"/>
        <v>0</v>
      </c>
      <c r="M303" s="29">
        <f t="shared" si="54"/>
        <v>100</v>
      </c>
      <c r="N303" s="30">
        <f t="shared" si="55"/>
        <v>0</v>
      </c>
    </row>
    <row r="304" spans="1:14" ht="48" hidden="1" customHeight="1" outlineLevel="4" x14ac:dyDescent="0.2">
      <c r="A304" s="2" t="s">
        <v>370</v>
      </c>
      <c r="B304" s="14" t="s">
        <v>371</v>
      </c>
      <c r="C304" s="15"/>
      <c r="D304" s="15">
        <v>210756700</v>
      </c>
      <c r="E304" s="15">
        <v>210756700</v>
      </c>
      <c r="F304" s="15">
        <v>210756700</v>
      </c>
      <c r="G304" s="29">
        <f t="shared" si="49"/>
        <v>32.812768770604592</v>
      </c>
      <c r="H304" s="28">
        <f t="shared" si="56"/>
        <v>229.90049477317007</v>
      </c>
      <c r="I304" s="29" t="e">
        <f t="shared" si="50"/>
        <v>#DIV/0!</v>
      </c>
      <c r="J304" s="30">
        <f t="shared" si="51"/>
        <v>210756700</v>
      </c>
      <c r="K304" s="29">
        <f t="shared" si="52"/>
        <v>100</v>
      </c>
      <c r="L304" s="30">
        <f t="shared" si="53"/>
        <v>0</v>
      </c>
      <c r="M304" s="29">
        <f t="shared" si="54"/>
        <v>100</v>
      </c>
      <c r="N304" s="30">
        <f t="shared" si="55"/>
        <v>0</v>
      </c>
    </row>
    <row r="305" spans="1:14" ht="48" hidden="1" customHeight="1" outlineLevel="7" x14ac:dyDescent="0.2">
      <c r="A305" s="2" t="s">
        <v>370</v>
      </c>
      <c r="B305" s="14" t="s">
        <v>371</v>
      </c>
      <c r="C305" s="15"/>
      <c r="D305" s="15">
        <v>210756700</v>
      </c>
      <c r="E305" s="15">
        <v>210756700</v>
      </c>
      <c r="F305" s="15">
        <v>210756700</v>
      </c>
      <c r="G305" s="29">
        <f t="shared" si="49"/>
        <v>32.812768770604592</v>
      </c>
      <c r="H305" s="28">
        <f t="shared" si="56"/>
        <v>229.90049477317007</v>
      </c>
      <c r="I305" s="29" t="e">
        <f t="shared" si="50"/>
        <v>#DIV/0!</v>
      </c>
      <c r="J305" s="30">
        <f t="shared" si="51"/>
        <v>210756700</v>
      </c>
      <c r="K305" s="29">
        <f t="shared" si="52"/>
        <v>100</v>
      </c>
      <c r="L305" s="30">
        <f t="shared" si="53"/>
        <v>0</v>
      </c>
      <c r="M305" s="29">
        <f t="shared" si="54"/>
        <v>100</v>
      </c>
      <c r="N305" s="30">
        <f t="shared" si="55"/>
        <v>0</v>
      </c>
    </row>
    <row r="306" spans="1:14" ht="36" hidden="1" customHeight="1" outlineLevel="3" x14ac:dyDescent="0.2">
      <c r="A306" s="2" t="s">
        <v>372</v>
      </c>
      <c r="B306" s="14" t="s">
        <v>373</v>
      </c>
      <c r="C306" s="15"/>
      <c r="D306" s="15">
        <v>0</v>
      </c>
      <c r="E306" s="15">
        <v>580000</v>
      </c>
      <c r="F306" s="15">
        <v>580000</v>
      </c>
      <c r="G306" s="29">
        <f t="shared" si="49"/>
        <v>9.0300360021535089E-2</v>
      </c>
      <c r="H306" s="28">
        <f t="shared" si="56"/>
        <v>0.63268350172705601</v>
      </c>
      <c r="I306" s="29" t="e">
        <f t="shared" si="50"/>
        <v>#DIV/0!</v>
      </c>
      <c r="J306" s="30">
        <f t="shared" si="51"/>
        <v>580000</v>
      </c>
      <c r="K306" s="29" t="e">
        <f t="shared" si="52"/>
        <v>#DIV/0!</v>
      </c>
      <c r="L306" s="30">
        <f t="shared" si="53"/>
        <v>580000</v>
      </c>
      <c r="M306" s="29">
        <f t="shared" si="54"/>
        <v>100</v>
      </c>
      <c r="N306" s="30">
        <f t="shared" si="55"/>
        <v>0</v>
      </c>
    </row>
    <row r="307" spans="1:14" ht="48" hidden="1" customHeight="1" outlineLevel="4" x14ac:dyDescent="0.2">
      <c r="A307" s="2" t="s">
        <v>374</v>
      </c>
      <c r="B307" s="14" t="s">
        <v>375</v>
      </c>
      <c r="C307" s="15"/>
      <c r="D307" s="15">
        <v>0</v>
      </c>
      <c r="E307" s="15">
        <v>580000</v>
      </c>
      <c r="F307" s="15">
        <v>580000</v>
      </c>
      <c r="G307" s="29">
        <f t="shared" si="49"/>
        <v>9.0300360021535089E-2</v>
      </c>
      <c r="H307" s="28">
        <f t="shared" si="56"/>
        <v>0.63268350172705601</v>
      </c>
      <c r="I307" s="29" t="e">
        <f t="shared" si="50"/>
        <v>#DIV/0!</v>
      </c>
      <c r="J307" s="30">
        <f t="shared" si="51"/>
        <v>580000</v>
      </c>
      <c r="K307" s="29" t="e">
        <f t="shared" si="52"/>
        <v>#DIV/0!</v>
      </c>
      <c r="L307" s="30">
        <f t="shared" si="53"/>
        <v>580000</v>
      </c>
      <c r="M307" s="29">
        <f t="shared" si="54"/>
        <v>100</v>
      </c>
      <c r="N307" s="30">
        <f t="shared" si="55"/>
        <v>0</v>
      </c>
    </row>
    <row r="308" spans="1:14" ht="48" hidden="1" customHeight="1" outlineLevel="7" x14ac:dyDescent="0.2">
      <c r="A308" s="2" t="s">
        <v>374</v>
      </c>
      <c r="B308" s="14" t="s">
        <v>375</v>
      </c>
      <c r="C308" s="15"/>
      <c r="D308" s="15">
        <v>0</v>
      </c>
      <c r="E308" s="15">
        <v>580000</v>
      </c>
      <c r="F308" s="15">
        <v>580000</v>
      </c>
      <c r="G308" s="29">
        <f t="shared" si="49"/>
        <v>9.0300360021535089E-2</v>
      </c>
      <c r="H308" s="28">
        <f t="shared" si="56"/>
        <v>0.63268350172705601</v>
      </c>
      <c r="I308" s="29" t="e">
        <f t="shared" si="50"/>
        <v>#DIV/0!</v>
      </c>
      <c r="J308" s="30">
        <f t="shared" si="51"/>
        <v>580000</v>
      </c>
      <c r="K308" s="29" t="e">
        <f t="shared" si="52"/>
        <v>#DIV/0!</v>
      </c>
      <c r="L308" s="30">
        <f t="shared" si="53"/>
        <v>580000</v>
      </c>
      <c r="M308" s="29">
        <f t="shared" si="54"/>
        <v>100</v>
      </c>
      <c r="N308" s="30">
        <f t="shared" si="55"/>
        <v>0</v>
      </c>
    </row>
    <row r="309" spans="1:14" ht="12" hidden="1" customHeight="1" outlineLevel="3" x14ac:dyDescent="0.2">
      <c r="A309" s="2" t="s">
        <v>376</v>
      </c>
      <c r="B309" s="14" t="s">
        <v>377</v>
      </c>
      <c r="C309" s="15"/>
      <c r="D309" s="15">
        <v>2583100</v>
      </c>
      <c r="E309" s="15">
        <v>4814800</v>
      </c>
      <c r="F309" s="15">
        <v>4814800</v>
      </c>
      <c r="G309" s="29">
        <f t="shared" si="49"/>
        <v>0.74961754039946071</v>
      </c>
      <c r="H309" s="28">
        <f t="shared" si="56"/>
        <v>5.2521457312334991</v>
      </c>
      <c r="I309" s="29" t="e">
        <f t="shared" si="50"/>
        <v>#DIV/0!</v>
      </c>
      <c r="J309" s="30">
        <f t="shared" si="51"/>
        <v>4814800</v>
      </c>
      <c r="K309" s="29">
        <f t="shared" si="52"/>
        <v>186.39619062366924</v>
      </c>
      <c r="L309" s="30">
        <f t="shared" si="53"/>
        <v>2231700</v>
      </c>
      <c r="M309" s="29">
        <f t="shared" si="54"/>
        <v>100</v>
      </c>
      <c r="N309" s="30">
        <f t="shared" si="55"/>
        <v>0</v>
      </c>
    </row>
    <row r="310" spans="1:14" ht="24" hidden="1" customHeight="1" outlineLevel="4" x14ac:dyDescent="0.2">
      <c r="A310" s="2" t="s">
        <v>378</v>
      </c>
      <c r="B310" s="14" t="s">
        <v>379</v>
      </c>
      <c r="C310" s="15"/>
      <c r="D310" s="15">
        <v>2583100</v>
      </c>
      <c r="E310" s="15">
        <v>4814800</v>
      </c>
      <c r="F310" s="15">
        <v>4814800</v>
      </c>
      <c r="G310" s="29">
        <f t="shared" si="49"/>
        <v>0.74961754039946071</v>
      </c>
      <c r="H310" s="28">
        <f t="shared" si="56"/>
        <v>5.2521457312334991</v>
      </c>
      <c r="I310" s="29" t="e">
        <f t="shared" si="50"/>
        <v>#DIV/0!</v>
      </c>
      <c r="J310" s="30">
        <f t="shared" si="51"/>
        <v>4814800</v>
      </c>
      <c r="K310" s="29">
        <f t="shared" si="52"/>
        <v>186.39619062366924</v>
      </c>
      <c r="L310" s="30">
        <f t="shared" si="53"/>
        <v>2231700</v>
      </c>
      <c r="M310" s="29">
        <f t="shared" si="54"/>
        <v>100</v>
      </c>
      <c r="N310" s="30">
        <f t="shared" si="55"/>
        <v>0</v>
      </c>
    </row>
    <row r="311" spans="1:14" ht="24" hidden="1" customHeight="1" outlineLevel="7" x14ac:dyDescent="0.2">
      <c r="A311" s="2" t="s">
        <v>378</v>
      </c>
      <c r="B311" s="14" t="s">
        <v>379</v>
      </c>
      <c r="C311" s="15"/>
      <c r="D311" s="15">
        <v>2583100</v>
      </c>
      <c r="E311" s="15">
        <v>4814800</v>
      </c>
      <c r="F311" s="15">
        <v>4814800</v>
      </c>
      <c r="G311" s="29">
        <f t="shared" si="49"/>
        <v>0.74961754039946071</v>
      </c>
      <c r="H311" s="28">
        <f t="shared" si="56"/>
        <v>5.2521457312334991</v>
      </c>
      <c r="I311" s="29" t="e">
        <f t="shared" si="50"/>
        <v>#DIV/0!</v>
      </c>
      <c r="J311" s="30">
        <f t="shared" si="51"/>
        <v>4814800</v>
      </c>
      <c r="K311" s="29">
        <f t="shared" si="52"/>
        <v>186.39619062366924</v>
      </c>
      <c r="L311" s="30">
        <f t="shared" si="53"/>
        <v>2231700</v>
      </c>
      <c r="M311" s="29">
        <f t="shared" si="54"/>
        <v>100</v>
      </c>
      <c r="N311" s="30">
        <f t="shared" si="55"/>
        <v>0</v>
      </c>
    </row>
    <row r="312" spans="1:14" ht="36" outlineLevel="2" collapsed="1" x14ac:dyDescent="0.2">
      <c r="A312" s="2" t="s">
        <v>380</v>
      </c>
      <c r="B312" s="14" t="s">
        <v>381</v>
      </c>
      <c r="C312" s="15">
        <v>138444835.66</v>
      </c>
      <c r="D312" s="15">
        <v>43572914.07</v>
      </c>
      <c r="E312" s="15">
        <v>83950538.430000007</v>
      </c>
      <c r="F312" s="15">
        <v>81835408.079999998</v>
      </c>
      <c r="G312" s="29">
        <f t="shared" si="49"/>
        <v>12.740977262298692</v>
      </c>
      <c r="H312" s="28">
        <f t="shared" si="56"/>
        <v>89.268814740201748</v>
      </c>
      <c r="I312" s="29">
        <f t="shared" si="50"/>
        <v>59.110480856776512</v>
      </c>
      <c r="J312" s="30">
        <f t="shared" si="51"/>
        <v>-56609427.579999998</v>
      </c>
      <c r="K312" s="29">
        <f t="shared" si="52"/>
        <v>187.81256619314283</v>
      </c>
      <c r="L312" s="30">
        <f t="shared" si="53"/>
        <v>38262494.009999998</v>
      </c>
      <c r="M312" s="29">
        <f t="shared" si="54"/>
        <v>97.480504128316397</v>
      </c>
      <c r="N312" s="30">
        <f t="shared" si="55"/>
        <v>-2115130.3500000089</v>
      </c>
    </row>
    <row r="313" spans="1:14" ht="48" hidden="1" customHeight="1" outlineLevel="3" x14ac:dyDescent="0.2">
      <c r="A313" s="2" t="s">
        <v>382</v>
      </c>
      <c r="B313" s="14" t="s">
        <v>383</v>
      </c>
      <c r="C313" s="15"/>
      <c r="D313" s="15">
        <v>0</v>
      </c>
      <c r="E313" s="15">
        <v>3406103.01</v>
      </c>
      <c r="F313" s="15">
        <v>1476462.7</v>
      </c>
      <c r="G313" s="29">
        <f t="shared" si="49"/>
        <v>0.22987088511787546</v>
      </c>
      <c r="H313" s="28">
        <f t="shared" si="56"/>
        <v>1.6105751572506617</v>
      </c>
      <c r="I313" s="29" t="e">
        <f t="shared" si="50"/>
        <v>#DIV/0!</v>
      </c>
      <c r="J313" s="30">
        <f t="shared" si="51"/>
        <v>1476462.7</v>
      </c>
      <c r="K313" s="29" t="e">
        <f t="shared" si="52"/>
        <v>#DIV/0!</v>
      </c>
      <c r="L313" s="30">
        <f t="shared" si="53"/>
        <v>1476462.7</v>
      </c>
      <c r="M313" s="29">
        <f t="shared" si="54"/>
        <v>43.347564523599068</v>
      </c>
      <c r="N313" s="30">
        <f t="shared" si="55"/>
        <v>-1929640.3099999998</v>
      </c>
    </row>
    <row r="314" spans="1:14" ht="48" hidden="1" customHeight="1" outlineLevel="4" x14ac:dyDescent="0.2">
      <c r="A314" s="2" t="s">
        <v>384</v>
      </c>
      <c r="B314" s="14" t="s">
        <v>385</v>
      </c>
      <c r="C314" s="15"/>
      <c r="D314" s="15">
        <v>0</v>
      </c>
      <c r="E314" s="15">
        <v>3406103.01</v>
      </c>
      <c r="F314" s="15">
        <v>1476462.7</v>
      </c>
      <c r="G314" s="29">
        <f t="shared" si="49"/>
        <v>0.22987088511787546</v>
      </c>
      <c r="H314" s="28">
        <f t="shared" si="56"/>
        <v>1.6105751572506617</v>
      </c>
      <c r="I314" s="29" t="e">
        <f t="shared" si="50"/>
        <v>#DIV/0!</v>
      </c>
      <c r="J314" s="30">
        <f t="shared" si="51"/>
        <v>1476462.7</v>
      </c>
      <c r="K314" s="29" t="e">
        <f t="shared" si="52"/>
        <v>#DIV/0!</v>
      </c>
      <c r="L314" s="30">
        <f t="shared" si="53"/>
        <v>1476462.7</v>
      </c>
      <c r="M314" s="29">
        <f t="shared" si="54"/>
        <v>43.347564523599068</v>
      </c>
      <c r="N314" s="30">
        <f t="shared" si="55"/>
        <v>-1929640.3099999998</v>
      </c>
    </row>
    <row r="315" spans="1:14" ht="48" hidden="1" customHeight="1" outlineLevel="7" x14ac:dyDescent="0.2">
      <c r="A315" s="2" t="s">
        <v>384</v>
      </c>
      <c r="B315" s="14" t="s">
        <v>385</v>
      </c>
      <c r="C315" s="15"/>
      <c r="D315" s="15">
        <v>0</v>
      </c>
      <c r="E315" s="15">
        <v>3406103.01</v>
      </c>
      <c r="F315" s="15">
        <v>1476462.7</v>
      </c>
      <c r="G315" s="29">
        <f t="shared" si="49"/>
        <v>0.22987088511787546</v>
      </c>
      <c r="H315" s="28">
        <f t="shared" si="56"/>
        <v>1.6105751572506617</v>
      </c>
      <c r="I315" s="29" t="e">
        <f t="shared" si="50"/>
        <v>#DIV/0!</v>
      </c>
      <c r="J315" s="30">
        <f t="shared" si="51"/>
        <v>1476462.7</v>
      </c>
      <c r="K315" s="29" t="e">
        <f t="shared" si="52"/>
        <v>#DIV/0!</v>
      </c>
      <c r="L315" s="30">
        <f t="shared" si="53"/>
        <v>1476462.7</v>
      </c>
      <c r="M315" s="29">
        <f t="shared" si="54"/>
        <v>43.347564523599068</v>
      </c>
      <c r="N315" s="30">
        <f t="shared" si="55"/>
        <v>-1929640.3099999998</v>
      </c>
    </row>
    <row r="316" spans="1:14" ht="36" hidden="1" customHeight="1" outlineLevel="3" x14ac:dyDescent="0.2">
      <c r="A316" s="2" t="s">
        <v>386</v>
      </c>
      <c r="B316" s="14" t="s">
        <v>387</v>
      </c>
      <c r="C316" s="15"/>
      <c r="D316" s="15">
        <v>0</v>
      </c>
      <c r="E316" s="15">
        <v>470152</v>
      </c>
      <c r="F316" s="15">
        <v>470146</v>
      </c>
      <c r="G316" s="29">
        <f t="shared" si="49"/>
        <v>7.3197160452904558E-2</v>
      </c>
      <c r="H316" s="28">
        <f t="shared" si="56"/>
        <v>0.51285106483270437</v>
      </c>
      <c r="I316" s="29" t="e">
        <f t="shared" si="50"/>
        <v>#DIV/0!</v>
      </c>
      <c r="J316" s="30">
        <f t="shared" si="51"/>
        <v>470146</v>
      </c>
      <c r="K316" s="29" t="e">
        <f t="shared" si="52"/>
        <v>#DIV/0!</v>
      </c>
      <c r="L316" s="30">
        <f t="shared" si="53"/>
        <v>470146</v>
      </c>
      <c r="M316" s="29">
        <f t="shared" si="54"/>
        <v>99.998723816978341</v>
      </c>
      <c r="N316" s="30">
        <f t="shared" si="55"/>
        <v>-6</v>
      </c>
    </row>
    <row r="317" spans="1:14" ht="36" hidden="1" customHeight="1" outlineLevel="4" x14ac:dyDescent="0.2">
      <c r="A317" s="2" t="s">
        <v>388</v>
      </c>
      <c r="B317" s="14" t="s">
        <v>389</v>
      </c>
      <c r="C317" s="15"/>
      <c r="D317" s="15">
        <v>0</v>
      </c>
      <c r="E317" s="15">
        <v>470152</v>
      </c>
      <c r="F317" s="15">
        <v>470146</v>
      </c>
      <c r="G317" s="29">
        <f t="shared" si="49"/>
        <v>7.3197160452904558E-2</v>
      </c>
      <c r="H317" s="28">
        <f t="shared" si="56"/>
        <v>0.51285106483270437</v>
      </c>
      <c r="I317" s="29" t="e">
        <f t="shared" si="50"/>
        <v>#DIV/0!</v>
      </c>
      <c r="J317" s="30">
        <f t="shared" si="51"/>
        <v>470146</v>
      </c>
      <c r="K317" s="29" t="e">
        <f t="shared" si="52"/>
        <v>#DIV/0!</v>
      </c>
      <c r="L317" s="30">
        <f t="shared" si="53"/>
        <v>470146</v>
      </c>
      <c r="M317" s="29">
        <f t="shared" si="54"/>
        <v>99.998723816978341</v>
      </c>
      <c r="N317" s="30">
        <f t="shared" si="55"/>
        <v>-6</v>
      </c>
    </row>
    <row r="318" spans="1:14" ht="36" hidden="1" customHeight="1" outlineLevel="7" x14ac:dyDescent="0.2">
      <c r="A318" s="2" t="s">
        <v>388</v>
      </c>
      <c r="B318" s="14" t="s">
        <v>389</v>
      </c>
      <c r="C318" s="15"/>
      <c r="D318" s="15">
        <v>0</v>
      </c>
      <c r="E318" s="15">
        <v>470152</v>
      </c>
      <c r="F318" s="15">
        <v>470146</v>
      </c>
      <c r="G318" s="29">
        <f t="shared" si="49"/>
        <v>7.3197160452904558E-2</v>
      </c>
      <c r="H318" s="28">
        <f t="shared" si="56"/>
        <v>0.51285106483270437</v>
      </c>
      <c r="I318" s="29" t="e">
        <f t="shared" si="50"/>
        <v>#DIV/0!</v>
      </c>
      <c r="J318" s="30">
        <f t="shared" si="51"/>
        <v>470146</v>
      </c>
      <c r="K318" s="29" t="e">
        <f t="shared" si="52"/>
        <v>#DIV/0!</v>
      </c>
      <c r="L318" s="30">
        <f t="shared" si="53"/>
        <v>470146</v>
      </c>
      <c r="M318" s="29">
        <f t="shared" si="54"/>
        <v>99.998723816978341</v>
      </c>
      <c r="N318" s="30">
        <f t="shared" si="55"/>
        <v>-6</v>
      </c>
    </row>
    <row r="319" spans="1:14" ht="36" hidden="1" customHeight="1" outlineLevel="3" x14ac:dyDescent="0.2">
      <c r="A319" s="2" t="s">
        <v>390</v>
      </c>
      <c r="B319" s="14" t="s">
        <v>391</v>
      </c>
      <c r="C319" s="15"/>
      <c r="D319" s="15">
        <v>3470186.57</v>
      </c>
      <c r="E319" s="15">
        <v>3470186.57</v>
      </c>
      <c r="F319" s="15">
        <v>3470186.57</v>
      </c>
      <c r="G319" s="29">
        <f t="shared" si="49"/>
        <v>0.54027430450499303</v>
      </c>
      <c r="H319" s="28">
        <f t="shared" si="56"/>
        <v>3.7853961909548302</v>
      </c>
      <c r="I319" s="29" t="e">
        <f t="shared" si="50"/>
        <v>#DIV/0!</v>
      </c>
      <c r="J319" s="30">
        <f t="shared" si="51"/>
        <v>3470186.57</v>
      </c>
      <c r="K319" s="29">
        <f t="shared" si="52"/>
        <v>100</v>
      </c>
      <c r="L319" s="30">
        <f t="shared" si="53"/>
        <v>0</v>
      </c>
      <c r="M319" s="29">
        <f t="shared" si="54"/>
        <v>100</v>
      </c>
      <c r="N319" s="30">
        <f t="shared" si="55"/>
        <v>0</v>
      </c>
    </row>
    <row r="320" spans="1:14" ht="48" hidden="1" customHeight="1" outlineLevel="4" x14ac:dyDescent="0.2">
      <c r="A320" s="2" t="s">
        <v>392</v>
      </c>
      <c r="B320" s="14" t="s">
        <v>393</v>
      </c>
      <c r="C320" s="15"/>
      <c r="D320" s="15">
        <v>3470186.57</v>
      </c>
      <c r="E320" s="15">
        <v>3470186.57</v>
      </c>
      <c r="F320" s="15">
        <v>3470186.57</v>
      </c>
      <c r="G320" s="29">
        <f t="shared" si="49"/>
        <v>0.54027430450499303</v>
      </c>
      <c r="H320" s="28">
        <f t="shared" si="56"/>
        <v>3.7853961909548302</v>
      </c>
      <c r="I320" s="29" t="e">
        <f t="shared" si="50"/>
        <v>#DIV/0!</v>
      </c>
      <c r="J320" s="30">
        <f t="shared" si="51"/>
        <v>3470186.57</v>
      </c>
      <c r="K320" s="29">
        <f t="shared" si="52"/>
        <v>100</v>
      </c>
      <c r="L320" s="30">
        <f t="shared" si="53"/>
        <v>0</v>
      </c>
      <c r="M320" s="29">
        <f t="shared" si="54"/>
        <v>100</v>
      </c>
      <c r="N320" s="30">
        <f t="shared" si="55"/>
        <v>0</v>
      </c>
    </row>
    <row r="321" spans="1:14" ht="48" hidden="1" customHeight="1" outlineLevel="7" x14ac:dyDescent="0.2">
      <c r="A321" s="2" t="s">
        <v>392</v>
      </c>
      <c r="B321" s="14" t="s">
        <v>393</v>
      </c>
      <c r="C321" s="15"/>
      <c r="D321" s="15">
        <v>3470186.57</v>
      </c>
      <c r="E321" s="15">
        <v>0</v>
      </c>
      <c r="F321" s="15">
        <v>0</v>
      </c>
      <c r="G321" s="29">
        <f t="shared" si="49"/>
        <v>0</v>
      </c>
      <c r="H321" s="28">
        <f t="shared" si="56"/>
        <v>0</v>
      </c>
      <c r="I321" s="29" t="e">
        <f t="shared" si="50"/>
        <v>#DIV/0!</v>
      </c>
      <c r="J321" s="30">
        <f t="shared" si="51"/>
        <v>0</v>
      </c>
      <c r="K321" s="29">
        <f t="shared" si="52"/>
        <v>0</v>
      </c>
      <c r="L321" s="30">
        <f t="shared" si="53"/>
        <v>-3470186.57</v>
      </c>
      <c r="M321" s="29" t="e">
        <f t="shared" si="54"/>
        <v>#DIV/0!</v>
      </c>
      <c r="N321" s="30">
        <f t="shared" si="55"/>
        <v>0</v>
      </c>
    </row>
    <row r="322" spans="1:14" ht="48" hidden="1" customHeight="1" outlineLevel="7" x14ac:dyDescent="0.2">
      <c r="A322" s="2" t="s">
        <v>392</v>
      </c>
      <c r="B322" s="14" t="s">
        <v>393</v>
      </c>
      <c r="C322" s="15"/>
      <c r="D322" s="15">
        <v>0</v>
      </c>
      <c r="E322" s="15">
        <v>3470186.57</v>
      </c>
      <c r="F322" s="15">
        <v>3470186.57</v>
      </c>
      <c r="G322" s="29">
        <f t="shared" si="49"/>
        <v>0.54027430450499303</v>
      </c>
      <c r="H322" s="28">
        <f t="shared" si="56"/>
        <v>3.7853961909548302</v>
      </c>
      <c r="I322" s="29" t="e">
        <f t="shared" si="50"/>
        <v>#DIV/0!</v>
      </c>
      <c r="J322" s="30">
        <f t="shared" si="51"/>
        <v>3470186.57</v>
      </c>
      <c r="K322" s="29" t="e">
        <f t="shared" si="52"/>
        <v>#DIV/0!</v>
      </c>
      <c r="L322" s="30">
        <f t="shared" si="53"/>
        <v>3470186.57</v>
      </c>
      <c r="M322" s="29">
        <f t="shared" si="54"/>
        <v>100</v>
      </c>
      <c r="N322" s="30">
        <f t="shared" si="55"/>
        <v>0</v>
      </c>
    </row>
    <row r="323" spans="1:14" ht="48" hidden="1" customHeight="1" outlineLevel="3" x14ac:dyDescent="0.2">
      <c r="A323" s="2" t="s">
        <v>394</v>
      </c>
      <c r="B323" s="14" t="s">
        <v>395</v>
      </c>
      <c r="C323" s="15"/>
      <c r="D323" s="15">
        <v>0</v>
      </c>
      <c r="E323" s="15">
        <v>297990</v>
      </c>
      <c r="F323" s="15">
        <v>297980.15999999997</v>
      </c>
      <c r="G323" s="29">
        <f t="shared" si="49"/>
        <v>4.6392613322887293E-2</v>
      </c>
      <c r="H323" s="28">
        <f t="shared" si="56"/>
        <v>0.32504677771377311</v>
      </c>
      <c r="I323" s="29" t="e">
        <f t="shared" si="50"/>
        <v>#DIV/0!</v>
      </c>
      <c r="J323" s="30">
        <f t="shared" si="51"/>
        <v>297980.15999999997</v>
      </c>
      <c r="K323" s="29" t="e">
        <f t="shared" si="52"/>
        <v>#DIV/0!</v>
      </c>
      <c r="L323" s="30">
        <f t="shared" si="53"/>
        <v>297980.15999999997</v>
      </c>
      <c r="M323" s="29">
        <f t="shared" si="54"/>
        <v>99.996697875767637</v>
      </c>
      <c r="N323" s="30">
        <f t="shared" si="55"/>
        <v>-9.8400000000256114</v>
      </c>
    </row>
    <row r="324" spans="1:14" ht="48" hidden="1" customHeight="1" outlineLevel="4" x14ac:dyDescent="0.2">
      <c r="A324" s="2" t="s">
        <v>396</v>
      </c>
      <c r="B324" s="14" t="s">
        <v>397</v>
      </c>
      <c r="C324" s="15"/>
      <c r="D324" s="15">
        <v>0</v>
      </c>
      <c r="E324" s="15">
        <v>297990</v>
      </c>
      <c r="F324" s="15">
        <v>297980.15999999997</v>
      </c>
      <c r="G324" s="29">
        <f t="shared" si="49"/>
        <v>4.6392613322887293E-2</v>
      </c>
      <c r="H324" s="28">
        <f t="shared" si="56"/>
        <v>0.32504677771377311</v>
      </c>
      <c r="I324" s="29" t="e">
        <f t="shared" si="50"/>
        <v>#DIV/0!</v>
      </c>
      <c r="J324" s="30">
        <f t="shared" si="51"/>
        <v>297980.15999999997</v>
      </c>
      <c r="K324" s="29" t="e">
        <f t="shared" si="52"/>
        <v>#DIV/0!</v>
      </c>
      <c r="L324" s="30">
        <f t="shared" si="53"/>
        <v>297980.15999999997</v>
      </c>
      <c r="M324" s="29">
        <f t="shared" si="54"/>
        <v>99.996697875767637</v>
      </c>
      <c r="N324" s="30">
        <f t="shared" si="55"/>
        <v>-9.8400000000256114</v>
      </c>
    </row>
    <row r="325" spans="1:14" ht="48" hidden="1" customHeight="1" outlineLevel="7" x14ac:dyDescent="0.2">
      <c r="A325" s="2" t="s">
        <v>396</v>
      </c>
      <c r="B325" s="14" t="s">
        <v>397</v>
      </c>
      <c r="C325" s="15"/>
      <c r="D325" s="15">
        <v>0</v>
      </c>
      <c r="E325" s="15">
        <v>173250</v>
      </c>
      <c r="F325" s="15">
        <v>173250</v>
      </c>
      <c r="G325" s="29">
        <f t="shared" si="49"/>
        <v>2.6973340299536127E-2</v>
      </c>
      <c r="H325" s="28">
        <f t="shared" si="56"/>
        <v>0.18898692530036632</v>
      </c>
      <c r="I325" s="29" t="e">
        <f t="shared" si="50"/>
        <v>#DIV/0!</v>
      </c>
      <c r="J325" s="30">
        <f t="shared" si="51"/>
        <v>173250</v>
      </c>
      <c r="K325" s="29" t="e">
        <f t="shared" si="52"/>
        <v>#DIV/0!</v>
      </c>
      <c r="L325" s="30">
        <f t="shared" si="53"/>
        <v>173250</v>
      </c>
      <c r="M325" s="29">
        <f t="shared" si="54"/>
        <v>100</v>
      </c>
      <c r="N325" s="30">
        <f t="shared" si="55"/>
        <v>0</v>
      </c>
    </row>
    <row r="326" spans="1:14" ht="48" hidden="1" customHeight="1" outlineLevel="7" x14ac:dyDescent="0.2">
      <c r="A326" s="2" t="s">
        <v>396</v>
      </c>
      <c r="B326" s="14" t="s">
        <v>397</v>
      </c>
      <c r="C326" s="15"/>
      <c r="D326" s="15">
        <v>0</v>
      </c>
      <c r="E326" s="15">
        <v>124740</v>
      </c>
      <c r="F326" s="15">
        <v>124730.16</v>
      </c>
      <c r="G326" s="29">
        <f t="shared" si="49"/>
        <v>1.9419273023351166E-2</v>
      </c>
      <c r="H326" s="28">
        <f t="shared" si="56"/>
        <v>0.13605985241340685</v>
      </c>
      <c r="I326" s="29" t="e">
        <f t="shared" si="50"/>
        <v>#DIV/0!</v>
      </c>
      <c r="J326" s="30">
        <f t="shared" si="51"/>
        <v>124730.16</v>
      </c>
      <c r="K326" s="29" t="e">
        <f t="shared" si="52"/>
        <v>#DIV/0!</v>
      </c>
      <c r="L326" s="30">
        <f t="shared" si="53"/>
        <v>124730.16</v>
      </c>
      <c r="M326" s="29">
        <f t="shared" si="54"/>
        <v>99.992111592111598</v>
      </c>
      <c r="N326" s="30">
        <f t="shared" si="55"/>
        <v>-9.8399999999965075</v>
      </c>
    </row>
    <row r="327" spans="1:14" ht="12" hidden="1" customHeight="1" outlineLevel="3" x14ac:dyDescent="0.2">
      <c r="A327" s="2" t="s">
        <v>398</v>
      </c>
      <c r="B327" s="14" t="s">
        <v>399</v>
      </c>
      <c r="C327" s="15"/>
      <c r="D327" s="15">
        <v>40102727.5</v>
      </c>
      <c r="E327" s="15">
        <v>76306106.849999994</v>
      </c>
      <c r="F327" s="15">
        <v>76120632.650000006</v>
      </c>
      <c r="G327" s="29">
        <f t="shared" ref="G327:G390" si="61">F327/F$6*100</f>
        <v>11.851242298900033</v>
      </c>
      <c r="H327" s="28">
        <f t="shared" si="56"/>
        <v>83.034945549449787</v>
      </c>
      <c r="I327" s="29" t="e">
        <f t="shared" ref="I327:I390" si="62">F327/C327*100</f>
        <v>#DIV/0!</v>
      </c>
      <c r="J327" s="30">
        <f t="shared" ref="J327:J390" si="63">F327-C327</f>
        <v>76120632.650000006</v>
      </c>
      <c r="K327" s="29">
        <f t="shared" ref="K327:K390" si="64">F327/D327*100</f>
        <v>189.81410341728005</v>
      </c>
      <c r="L327" s="30">
        <f t="shared" ref="L327:L390" si="65">F327-D327</f>
        <v>36017905.150000006</v>
      </c>
      <c r="M327" s="29">
        <f t="shared" ref="M327:M390" si="66">F327/E327*100</f>
        <v>99.756934002196459</v>
      </c>
      <c r="N327" s="30">
        <f t="shared" ref="N327:N390" si="67">F327-E327</f>
        <v>-185474.19999998808</v>
      </c>
    </row>
    <row r="328" spans="1:14" ht="24" hidden="1" customHeight="1" outlineLevel="4" x14ac:dyDescent="0.2">
      <c r="A328" s="2" t="s">
        <v>400</v>
      </c>
      <c r="B328" s="14" t="s">
        <v>401</v>
      </c>
      <c r="C328" s="15"/>
      <c r="D328" s="15">
        <v>40102727.5</v>
      </c>
      <c r="E328" s="15">
        <v>76306106.849999994</v>
      </c>
      <c r="F328" s="15">
        <v>76120632.650000006</v>
      </c>
      <c r="G328" s="29">
        <f t="shared" si="61"/>
        <v>11.851242298900033</v>
      </c>
      <c r="H328" s="28">
        <f t="shared" ref="H328:H391" si="68">F328/F$7*100</f>
        <v>83.034945549449787</v>
      </c>
      <c r="I328" s="29" t="e">
        <f t="shared" si="62"/>
        <v>#DIV/0!</v>
      </c>
      <c r="J328" s="30">
        <f t="shared" si="63"/>
        <v>76120632.650000006</v>
      </c>
      <c r="K328" s="29">
        <f t="shared" si="64"/>
        <v>189.81410341728005</v>
      </c>
      <c r="L328" s="30">
        <f t="shared" si="65"/>
        <v>36017905.150000006</v>
      </c>
      <c r="M328" s="29">
        <f t="shared" si="66"/>
        <v>99.756934002196459</v>
      </c>
      <c r="N328" s="30">
        <f t="shared" si="67"/>
        <v>-185474.19999998808</v>
      </c>
    </row>
    <row r="329" spans="1:14" ht="24" hidden="1" customHeight="1" outlineLevel="7" x14ac:dyDescent="0.2">
      <c r="A329" s="2" t="s">
        <v>400</v>
      </c>
      <c r="B329" s="14" t="s">
        <v>401</v>
      </c>
      <c r="C329" s="15"/>
      <c r="D329" s="15">
        <v>271849</v>
      </c>
      <c r="E329" s="15">
        <v>266542.18</v>
      </c>
      <c r="F329" s="15">
        <v>266542.18</v>
      </c>
      <c r="G329" s="29">
        <f t="shared" si="61"/>
        <v>4.1498025542973806E-2</v>
      </c>
      <c r="H329" s="28">
        <f t="shared" si="68"/>
        <v>0.29075317206959184</v>
      </c>
      <c r="I329" s="29" t="e">
        <f t="shared" si="62"/>
        <v>#DIV/0!</v>
      </c>
      <c r="J329" s="30">
        <f t="shared" si="63"/>
        <v>266542.18</v>
      </c>
      <c r="K329" s="29">
        <f t="shared" si="64"/>
        <v>98.047879521351916</v>
      </c>
      <c r="L329" s="30">
        <f t="shared" si="65"/>
        <v>-5306.820000000007</v>
      </c>
      <c r="M329" s="29">
        <f t="shared" si="66"/>
        <v>100</v>
      </c>
      <c r="N329" s="30">
        <f t="shared" si="67"/>
        <v>0</v>
      </c>
    </row>
    <row r="330" spans="1:14" ht="24" hidden="1" customHeight="1" outlineLevel="7" x14ac:dyDescent="0.2">
      <c r="A330" s="2" t="s">
        <v>400</v>
      </c>
      <c r="B330" s="14" t="s">
        <v>401</v>
      </c>
      <c r="C330" s="15"/>
      <c r="D330" s="15">
        <v>0</v>
      </c>
      <c r="E330" s="15">
        <v>6099549.3700000001</v>
      </c>
      <c r="F330" s="15">
        <v>6099549.3700000001</v>
      </c>
      <c r="G330" s="29">
        <f t="shared" si="61"/>
        <v>0.94964052427608192</v>
      </c>
      <c r="H330" s="28">
        <f t="shared" si="68"/>
        <v>6.6535935420149279</v>
      </c>
      <c r="I330" s="29" t="e">
        <f t="shared" si="62"/>
        <v>#DIV/0!</v>
      </c>
      <c r="J330" s="30">
        <f t="shared" si="63"/>
        <v>6099549.3700000001</v>
      </c>
      <c r="K330" s="29" t="e">
        <f t="shared" si="64"/>
        <v>#DIV/0!</v>
      </c>
      <c r="L330" s="30">
        <f t="shared" si="65"/>
        <v>6099549.3700000001</v>
      </c>
      <c r="M330" s="29">
        <f t="shared" si="66"/>
        <v>100</v>
      </c>
      <c r="N330" s="30">
        <f t="shared" si="67"/>
        <v>0</v>
      </c>
    </row>
    <row r="331" spans="1:14" ht="24" hidden="1" customHeight="1" outlineLevel="7" x14ac:dyDescent="0.2">
      <c r="A331" s="2" t="s">
        <v>400</v>
      </c>
      <c r="B331" s="14" t="s">
        <v>401</v>
      </c>
      <c r="C331" s="15"/>
      <c r="D331" s="15">
        <v>72000</v>
      </c>
      <c r="E331" s="15">
        <v>72000</v>
      </c>
      <c r="F331" s="15">
        <v>72000</v>
      </c>
      <c r="G331" s="29">
        <f t="shared" si="61"/>
        <v>1.1209699864742287E-2</v>
      </c>
      <c r="H331" s="28">
        <f t="shared" si="68"/>
        <v>7.8540020904048338E-2</v>
      </c>
      <c r="I331" s="29" t="e">
        <f t="shared" si="62"/>
        <v>#DIV/0!</v>
      </c>
      <c r="J331" s="30">
        <f t="shared" si="63"/>
        <v>72000</v>
      </c>
      <c r="K331" s="29">
        <f t="shared" si="64"/>
        <v>100</v>
      </c>
      <c r="L331" s="30">
        <f t="shared" si="65"/>
        <v>0</v>
      </c>
      <c r="M331" s="29">
        <f t="shared" si="66"/>
        <v>100</v>
      </c>
      <c r="N331" s="30">
        <f t="shared" si="67"/>
        <v>0</v>
      </c>
    </row>
    <row r="332" spans="1:14" ht="24" hidden="1" customHeight="1" outlineLevel="7" x14ac:dyDescent="0.2">
      <c r="A332" s="2" t="s">
        <v>400</v>
      </c>
      <c r="B332" s="14" t="s">
        <v>401</v>
      </c>
      <c r="C332" s="15"/>
      <c r="D332" s="15">
        <v>0</v>
      </c>
      <c r="E332" s="15">
        <v>250660</v>
      </c>
      <c r="F332" s="15">
        <v>250660</v>
      </c>
      <c r="G332" s="29">
        <f t="shared" si="61"/>
        <v>3.902532455689308E-2</v>
      </c>
      <c r="H332" s="28">
        <f t="shared" si="68"/>
        <v>0.27342835610845495</v>
      </c>
      <c r="I332" s="29" t="e">
        <f t="shared" si="62"/>
        <v>#DIV/0!</v>
      </c>
      <c r="J332" s="30">
        <f t="shared" si="63"/>
        <v>250660</v>
      </c>
      <c r="K332" s="29" t="e">
        <f t="shared" si="64"/>
        <v>#DIV/0!</v>
      </c>
      <c r="L332" s="30">
        <f t="shared" si="65"/>
        <v>250660</v>
      </c>
      <c r="M332" s="29">
        <f t="shared" si="66"/>
        <v>100</v>
      </c>
      <c r="N332" s="30">
        <f t="shared" si="67"/>
        <v>0</v>
      </c>
    </row>
    <row r="333" spans="1:14" ht="24" hidden="1" customHeight="1" outlineLevel="7" x14ac:dyDescent="0.2">
      <c r="A333" s="2" t="s">
        <v>400</v>
      </c>
      <c r="B333" s="14" t="s">
        <v>401</v>
      </c>
      <c r="C333" s="15"/>
      <c r="D333" s="15">
        <v>0</v>
      </c>
      <c r="E333" s="15">
        <v>3638375.72</v>
      </c>
      <c r="F333" s="15">
        <v>3638375.72</v>
      </c>
      <c r="G333" s="29">
        <f t="shared" si="61"/>
        <v>0.5664597196717448</v>
      </c>
      <c r="H333" s="28">
        <f t="shared" si="68"/>
        <v>3.9688625709108605</v>
      </c>
      <c r="I333" s="29" t="e">
        <f t="shared" si="62"/>
        <v>#DIV/0!</v>
      </c>
      <c r="J333" s="30">
        <f t="shared" si="63"/>
        <v>3638375.72</v>
      </c>
      <c r="K333" s="29" t="e">
        <f t="shared" si="64"/>
        <v>#DIV/0!</v>
      </c>
      <c r="L333" s="30">
        <f t="shared" si="65"/>
        <v>3638375.72</v>
      </c>
      <c r="M333" s="29">
        <f t="shared" si="66"/>
        <v>100</v>
      </c>
      <c r="N333" s="30">
        <f t="shared" si="67"/>
        <v>0</v>
      </c>
    </row>
    <row r="334" spans="1:14" ht="24" hidden="1" customHeight="1" outlineLevel="7" x14ac:dyDescent="0.2">
      <c r="A334" s="2" t="s">
        <v>400</v>
      </c>
      <c r="B334" s="14" t="s">
        <v>401</v>
      </c>
      <c r="C334" s="15"/>
      <c r="D334" s="15">
        <v>1252114.44</v>
      </c>
      <c r="E334" s="15">
        <v>1252114.44</v>
      </c>
      <c r="F334" s="15">
        <v>1252114.44</v>
      </c>
      <c r="G334" s="29">
        <f t="shared" si="61"/>
        <v>0.19494204262097034</v>
      </c>
      <c r="H334" s="28">
        <f t="shared" si="68"/>
        <v>1.3658485318313995</v>
      </c>
      <c r="I334" s="29" t="e">
        <f t="shared" si="62"/>
        <v>#DIV/0!</v>
      </c>
      <c r="J334" s="30">
        <f t="shared" si="63"/>
        <v>1252114.44</v>
      </c>
      <c r="K334" s="29">
        <f t="shared" si="64"/>
        <v>100</v>
      </c>
      <c r="L334" s="30">
        <f t="shared" si="65"/>
        <v>0</v>
      </c>
      <c r="M334" s="29">
        <f t="shared" si="66"/>
        <v>100</v>
      </c>
      <c r="N334" s="30">
        <f t="shared" si="67"/>
        <v>0</v>
      </c>
    </row>
    <row r="335" spans="1:14" ht="24" hidden="1" customHeight="1" outlineLevel="7" x14ac:dyDescent="0.2">
      <c r="A335" s="2" t="s">
        <v>400</v>
      </c>
      <c r="B335" s="14" t="s">
        <v>401</v>
      </c>
      <c r="C335" s="15"/>
      <c r="D335" s="15">
        <v>14395300</v>
      </c>
      <c r="E335" s="15">
        <v>11857149.15</v>
      </c>
      <c r="F335" s="15">
        <v>11857149.15</v>
      </c>
      <c r="G335" s="29">
        <f t="shared" si="61"/>
        <v>1.8460428225414462</v>
      </c>
      <c r="H335" s="28">
        <f t="shared" si="68"/>
        <v>12.934176973658598</v>
      </c>
      <c r="I335" s="29" t="e">
        <f t="shared" si="62"/>
        <v>#DIV/0!</v>
      </c>
      <c r="J335" s="30">
        <f t="shared" si="63"/>
        <v>11857149.15</v>
      </c>
      <c r="K335" s="29">
        <f t="shared" si="64"/>
        <v>82.368197606163136</v>
      </c>
      <c r="L335" s="30">
        <f t="shared" si="65"/>
        <v>-2538150.8499999996</v>
      </c>
      <c r="M335" s="29">
        <f t="shared" si="66"/>
        <v>100</v>
      </c>
      <c r="N335" s="30">
        <f t="shared" si="67"/>
        <v>0</v>
      </c>
    </row>
    <row r="336" spans="1:14" ht="24" hidden="1" customHeight="1" outlineLevel="7" x14ac:dyDescent="0.2">
      <c r="A336" s="2" t="s">
        <v>400</v>
      </c>
      <c r="B336" s="14" t="s">
        <v>401</v>
      </c>
      <c r="C336" s="15"/>
      <c r="D336" s="15">
        <v>1114200</v>
      </c>
      <c r="E336" s="15">
        <v>1114200</v>
      </c>
      <c r="F336" s="15">
        <v>1114200</v>
      </c>
      <c r="G336" s="29">
        <f t="shared" si="61"/>
        <v>0.1734701054068869</v>
      </c>
      <c r="H336" s="28">
        <f t="shared" si="68"/>
        <v>1.2154068234901481</v>
      </c>
      <c r="I336" s="29" t="e">
        <f t="shared" si="62"/>
        <v>#DIV/0!</v>
      </c>
      <c r="J336" s="30">
        <f t="shared" si="63"/>
        <v>1114200</v>
      </c>
      <c r="K336" s="29">
        <f t="shared" si="64"/>
        <v>100</v>
      </c>
      <c r="L336" s="30">
        <f t="shared" si="65"/>
        <v>0</v>
      </c>
      <c r="M336" s="29">
        <f t="shared" si="66"/>
        <v>100</v>
      </c>
      <c r="N336" s="30">
        <f t="shared" si="67"/>
        <v>0</v>
      </c>
    </row>
    <row r="337" spans="1:14" ht="24" hidden="1" customHeight="1" outlineLevel="7" x14ac:dyDescent="0.2">
      <c r="A337" s="2" t="s">
        <v>400</v>
      </c>
      <c r="B337" s="14" t="s">
        <v>401</v>
      </c>
      <c r="C337" s="15"/>
      <c r="D337" s="15">
        <v>0</v>
      </c>
      <c r="E337" s="15">
        <v>2999999.99</v>
      </c>
      <c r="F337" s="15">
        <v>2999999.99</v>
      </c>
      <c r="G337" s="29">
        <f t="shared" si="61"/>
        <v>0.46707082614069256</v>
      </c>
      <c r="H337" s="28">
        <f t="shared" si="68"/>
        <v>3.272500860093678</v>
      </c>
      <c r="I337" s="29" t="e">
        <f t="shared" si="62"/>
        <v>#DIV/0!</v>
      </c>
      <c r="J337" s="30">
        <f t="shared" si="63"/>
        <v>2999999.99</v>
      </c>
      <c r="K337" s="29" t="e">
        <f t="shared" si="64"/>
        <v>#DIV/0!</v>
      </c>
      <c r="L337" s="30">
        <f t="shared" si="65"/>
        <v>2999999.99</v>
      </c>
      <c r="M337" s="29">
        <f t="shared" si="66"/>
        <v>100</v>
      </c>
      <c r="N337" s="30">
        <f t="shared" si="67"/>
        <v>0</v>
      </c>
    </row>
    <row r="338" spans="1:14" ht="24" hidden="1" customHeight="1" outlineLevel="7" x14ac:dyDescent="0.2">
      <c r="A338" s="2" t="s">
        <v>400</v>
      </c>
      <c r="B338" s="14" t="s">
        <v>401</v>
      </c>
      <c r="C338" s="15"/>
      <c r="D338" s="15">
        <v>0</v>
      </c>
      <c r="E338" s="15">
        <v>453150</v>
      </c>
      <c r="F338" s="15">
        <v>453150</v>
      </c>
      <c r="G338" s="29">
        <f t="shared" si="61"/>
        <v>7.0551048523721765E-2</v>
      </c>
      <c r="H338" s="28">
        <f t="shared" si="68"/>
        <v>0.49431125656485425</v>
      </c>
      <c r="I338" s="29" t="e">
        <f t="shared" si="62"/>
        <v>#DIV/0!</v>
      </c>
      <c r="J338" s="30">
        <f t="shared" si="63"/>
        <v>453150</v>
      </c>
      <c r="K338" s="29" t="e">
        <f t="shared" si="64"/>
        <v>#DIV/0!</v>
      </c>
      <c r="L338" s="30">
        <f t="shared" si="65"/>
        <v>453150</v>
      </c>
      <c r="M338" s="29">
        <f t="shared" si="66"/>
        <v>100</v>
      </c>
      <c r="N338" s="30">
        <f t="shared" si="67"/>
        <v>0</v>
      </c>
    </row>
    <row r="339" spans="1:14" ht="24" hidden="1" customHeight="1" outlineLevel="7" x14ac:dyDescent="0.2">
      <c r="A339" s="2" t="s">
        <v>400</v>
      </c>
      <c r="B339" s="14" t="s">
        <v>401</v>
      </c>
      <c r="C339" s="15"/>
      <c r="D339" s="15">
        <v>0</v>
      </c>
      <c r="E339" s="15">
        <v>1268108.6599999999</v>
      </c>
      <c r="F339" s="15">
        <v>1268108.6599999999</v>
      </c>
      <c r="G339" s="29">
        <f t="shared" si="61"/>
        <v>0.19743218714556279</v>
      </c>
      <c r="H339" s="28">
        <f t="shared" si="68"/>
        <v>1.3832955647917322</v>
      </c>
      <c r="I339" s="29" t="e">
        <f t="shared" si="62"/>
        <v>#DIV/0!</v>
      </c>
      <c r="J339" s="30">
        <f t="shared" si="63"/>
        <v>1268108.6599999999</v>
      </c>
      <c r="K339" s="29" t="e">
        <f t="shared" si="64"/>
        <v>#DIV/0!</v>
      </c>
      <c r="L339" s="30">
        <f t="shared" si="65"/>
        <v>1268108.6599999999</v>
      </c>
      <c r="M339" s="29">
        <f t="shared" si="66"/>
        <v>100</v>
      </c>
      <c r="N339" s="30">
        <f t="shared" si="67"/>
        <v>0</v>
      </c>
    </row>
    <row r="340" spans="1:14" ht="24" hidden="1" customHeight="1" outlineLevel="7" x14ac:dyDescent="0.2">
      <c r="A340" s="2" t="s">
        <v>400</v>
      </c>
      <c r="B340" s="14" t="s">
        <v>401</v>
      </c>
      <c r="C340" s="15"/>
      <c r="D340" s="15">
        <v>0</v>
      </c>
      <c r="E340" s="15">
        <v>23842593.280000001</v>
      </c>
      <c r="F340" s="15">
        <v>23842593.280000001</v>
      </c>
      <c r="G340" s="29">
        <f t="shared" si="61"/>
        <v>3.7120599259155749</v>
      </c>
      <c r="H340" s="28">
        <f t="shared" si="68"/>
        <v>26.008302425248925</v>
      </c>
      <c r="I340" s="29" t="e">
        <f t="shared" si="62"/>
        <v>#DIV/0!</v>
      </c>
      <c r="J340" s="30">
        <f t="shared" si="63"/>
        <v>23842593.280000001</v>
      </c>
      <c r="K340" s="29" t="e">
        <f t="shared" si="64"/>
        <v>#DIV/0!</v>
      </c>
      <c r="L340" s="30">
        <f t="shared" si="65"/>
        <v>23842593.280000001</v>
      </c>
      <c r="M340" s="29">
        <f t="shared" si="66"/>
        <v>100</v>
      </c>
      <c r="N340" s="30">
        <f t="shared" si="67"/>
        <v>0</v>
      </c>
    </row>
    <row r="341" spans="1:14" ht="24" hidden="1" customHeight="1" outlineLevel="7" x14ac:dyDescent="0.2">
      <c r="A341" s="2" t="s">
        <v>400</v>
      </c>
      <c r="B341" s="14" t="s">
        <v>401</v>
      </c>
      <c r="C341" s="15"/>
      <c r="D341" s="15">
        <v>0</v>
      </c>
      <c r="E341" s="15">
        <v>194400</v>
      </c>
      <c r="F341" s="15">
        <v>194400</v>
      </c>
      <c r="G341" s="29">
        <f t="shared" si="61"/>
        <v>3.0266189634804177E-2</v>
      </c>
      <c r="H341" s="28">
        <f t="shared" si="68"/>
        <v>0.21205805644093054</v>
      </c>
      <c r="I341" s="29" t="e">
        <f t="shared" si="62"/>
        <v>#DIV/0!</v>
      </c>
      <c r="J341" s="30">
        <f t="shared" si="63"/>
        <v>194400</v>
      </c>
      <c r="K341" s="29" t="e">
        <f t="shared" si="64"/>
        <v>#DIV/0!</v>
      </c>
      <c r="L341" s="30">
        <f t="shared" si="65"/>
        <v>194400</v>
      </c>
      <c r="M341" s="29">
        <f t="shared" si="66"/>
        <v>100</v>
      </c>
      <c r="N341" s="30">
        <f t="shared" si="67"/>
        <v>0</v>
      </c>
    </row>
    <row r="342" spans="1:14" ht="24" hidden="1" customHeight="1" outlineLevel="7" x14ac:dyDescent="0.2">
      <c r="A342" s="2" t="s">
        <v>400</v>
      </c>
      <c r="B342" s="14" t="s">
        <v>401</v>
      </c>
      <c r="C342" s="15"/>
      <c r="D342" s="15">
        <v>22997264.059999999</v>
      </c>
      <c r="E342" s="15">
        <v>22997264.059999999</v>
      </c>
      <c r="F342" s="15">
        <v>22811789.859999999</v>
      </c>
      <c r="G342" s="29">
        <f t="shared" si="61"/>
        <v>3.5515738570579374</v>
      </c>
      <c r="H342" s="28">
        <f t="shared" si="68"/>
        <v>24.883867395321637</v>
      </c>
      <c r="I342" s="29" t="e">
        <f t="shared" si="62"/>
        <v>#DIV/0!</v>
      </c>
      <c r="J342" s="30">
        <f t="shared" si="63"/>
        <v>22811789.859999999</v>
      </c>
      <c r="K342" s="29">
        <f t="shared" si="64"/>
        <v>99.193494497797232</v>
      </c>
      <c r="L342" s="30">
        <f t="shared" si="65"/>
        <v>-185474.19999999925</v>
      </c>
      <c r="M342" s="29">
        <f t="shared" si="66"/>
        <v>99.193494497797232</v>
      </c>
      <c r="N342" s="30">
        <f t="shared" si="67"/>
        <v>-185474.19999999925</v>
      </c>
    </row>
    <row r="343" spans="1:14" ht="24" outlineLevel="2" collapsed="1" x14ac:dyDescent="0.2">
      <c r="A343" s="2" t="s">
        <v>402</v>
      </c>
      <c r="B343" s="14" t="s">
        <v>403</v>
      </c>
      <c r="C343" s="15">
        <v>194847003.03999999</v>
      </c>
      <c r="D343" s="15">
        <v>195641429.91</v>
      </c>
      <c r="E343" s="15">
        <v>229679665.55000001</v>
      </c>
      <c r="F343" s="15">
        <v>226549565.55000001</v>
      </c>
      <c r="G343" s="29">
        <f t="shared" si="61"/>
        <v>35.271564365323044</v>
      </c>
      <c r="H343" s="28">
        <f t="shared" si="68"/>
        <v>247.1278835291676</v>
      </c>
      <c r="I343" s="29">
        <f t="shared" si="62"/>
        <v>116.27049018736604</v>
      </c>
      <c r="J343" s="30">
        <f t="shared" si="63"/>
        <v>31702562.51000002</v>
      </c>
      <c r="K343" s="29">
        <f t="shared" si="64"/>
        <v>115.7983590971598</v>
      </c>
      <c r="L343" s="30">
        <f t="shared" si="65"/>
        <v>30908135.640000015</v>
      </c>
      <c r="M343" s="29">
        <f t="shared" si="66"/>
        <v>98.637188889793734</v>
      </c>
      <c r="N343" s="30">
        <f t="shared" si="67"/>
        <v>-3130100</v>
      </c>
    </row>
    <row r="344" spans="1:14" ht="36" hidden="1" customHeight="1" outlineLevel="3" x14ac:dyDescent="0.2">
      <c r="A344" s="2" t="s">
        <v>404</v>
      </c>
      <c r="B344" s="14" t="s">
        <v>405</v>
      </c>
      <c r="C344" s="15"/>
      <c r="D344" s="15">
        <v>175084400</v>
      </c>
      <c r="E344" s="15">
        <v>209036710</v>
      </c>
      <c r="F344" s="15">
        <v>205906610</v>
      </c>
      <c r="G344" s="29">
        <f t="shared" si="61"/>
        <v>32.057656920368657</v>
      </c>
      <c r="H344" s="28">
        <f t="shared" si="68"/>
        <v>224.60985352335734</v>
      </c>
      <c r="I344" s="29" t="e">
        <f t="shared" si="62"/>
        <v>#DIV/0!</v>
      </c>
      <c r="J344" s="30">
        <f t="shared" si="63"/>
        <v>205906610</v>
      </c>
      <c r="K344" s="29">
        <f t="shared" si="64"/>
        <v>117.60420117383387</v>
      </c>
      <c r="L344" s="30">
        <f t="shared" si="65"/>
        <v>30822210</v>
      </c>
      <c r="M344" s="29">
        <f t="shared" si="66"/>
        <v>98.502607508508916</v>
      </c>
      <c r="N344" s="30">
        <f t="shared" si="67"/>
        <v>-3130100</v>
      </c>
    </row>
    <row r="345" spans="1:14" ht="48" hidden="1" customHeight="1" outlineLevel="4" x14ac:dyDescent="0.2">
      <c r="A345" s="2" t="s">
        <v>406</v>
      </c>
      <c r="B345" s="14" t="s">
        <v>407</v>
      </c>
      <c r="C345" s="15"/>
      <c r="D345" s="15">
        <v>175084400</v>
      </c>
      <c r="E345" s="15">
        <v>209036710</v>
      </c>
      <c r="F345" s="15">
        <v>205906610</v>
      </c>
      <c r="G345" s="29">
        <f t="shared" si="61"/>
        <v>32.057656920368657</v>
      </c>
      <c r="H345" s="28">
        <f t="shared" si="68"/>
        <v>224.60985352335734</v>
      </c>
      <c r="I345" s="29" t="e">
        <f t="shared" si="62"/>
        <v>#DIV/0!</v>
      </c>
      <c r="J345" s="30">
        <f t="shared" si="63"/>
        <v>205906610</v>
      </c>
      <c r="K345" s="29">
        <f t="shared" si="64"/>
        <v>117.60420117383387</v>
      </c>
      <c r="L345" s="30">
        <f t="shared" si="65"/>
        <v>30822210</v>
      </c>
      <c r="M345" s="29">
        <f t="shared" si="66"/>
        <v>98.502607508508916</v>
      </c>
      <c r="N345" s="30">
        <f t="shared" si="67"/>
        <v>-3130100</v>
      </c>
    </row>
    <row r="346" spans="1:14" ht="48" hidden="1" customHeight="1" outlineLevel="7" x14ac:dyDescent="0.2">
      <c r="A346" s="2" t="s">
        <v>406</v>
      </c>
      <c r="B346" s="14" t="s">
        <v>407</v>
      </c>
      <c r="C346" s="15"/>
      <c r="D346" s="15">
        <v>1372200</v>
      </c>
      <c r="E346" s="15">
        <v>1406700</v>
      </c>
      <c r="F346" s="15">
        <v>1406700</v>
      </c>
      <c r="G346" s="29">
        <f t="shared" si="61"/>
        <v>0.21900951110740247</v>
      </c>
      <c r="H346" s="28">
        <f t="shared" si="68"/>
        <v>1.5344756584128443</v>
      </c>
      <c r="I346" s="29" t="e">
        <f t="shared" si="62"/>
        <v>#DIV/0!</v>
      </c>
      <c r="J346" s="30">
        <f t="shared" si="63"/>
        <v>1406700</v>
      </c>
      <c r="K346" s="29">
        <f t="shared" si="64"/>
        <v>102.51421075644949</v>
      </c>
      <c r="L346" s="30">
        <f t="shared" si="65"/>
        <v>34500</v>
      </c>
      <c r="M346" s="29">
        <f t="shared" si="66"/>
        <v>100</v>
      </c>
      <c r="N346" s="30">
        <f t="shared" si="67"/>
        <v>0</v>
      </c>
    </row>
    <row r="347" spans="1:14" ht="48" hidden="1" customHeight="1" outlineLevel="7" x14ac:dyDescent="0.2">
      <c r="A347" s="2" t="s">
        <v>406</v>
      </c>
      <c r="B347" s="14" t="s">
        <v>407</v>
      </c>
      <c r="C347" s="15"/>
      <c r="D347" s="15">
        <v>92200</v>
      </c>
      <c r="E347" s="15">
        <v>94500</v>
      </c>
      <c r="F347" s="15">
        <v>94500</v>
      </c>
      <c r="G347" s="29">
        <f t="shared" si="61"/>
        <v>1.4712731072474252E-2</v>
      </c>
      <c r="H347" s="28">
        <f t="shared" si="68"/>
        <v>0.10308377743656345</v>
      </c>
      <c r="I347" s="29" t="e">
        <f t="shared" si="62"/>
        <v>#DIV/0!</v>
      </c>
      <c r="J347" s="30">
        <f t="shared" si="63"/>
        <v>94500</v>
      </c>
      <c r="K347" s="29">
        <f t="shared" si="64"/>
        <v>102.4945770065076</v>
      </c>
      <c r="L347" s="30">
        <f t="shared" si="65"/>
        <v>2300</v>
      </c>
      <c r="M347" s="29">
        <f t="shared" si="66"/>
        <v>100</v>
      </c>
      <c r="N347" s="30">
        <f t="shared" si="67"/>
        <v>0</v>
      </c>
    </row>
    <row r="348" spans="1:14" ht="48" hidden="1" customHeight="1" outlineLevel="7" x14ac:dyDescent="0.2">
      <c r="A348" s="2" t="s">
        <v>406</v>
      </c>
      <c r="B348" s="14" t="s">
        <v>407</v>
      </c>
      <c r="C348" s="15"/>
      <c r="D348" s="15">
        <v>2814900</v>
      </c>
      <c r="E348" s="15">
        <v>2814900</v>
      </c>
      <c r="F348" s="15">
        <v>2814900</v>
      </c>
      <c r="G348" s="29">
        <f t="shared" si="61"/>
        <v>0.43825255762865367</v>
      </c>
      <c r="H348" s="28">
        <f t="shared" si="68"/>
        <v>3.0705875672611898</v>
      </c>
      <c r="I348" s="29" t="e">
        <f t="shared" si="62"/>
        <v>#DIV/0!</v>
      </c>
      <c r="J348" s="30">
        <f t="shared" si="63"/>
        <v>2814900</v>
      </c>
      <c r="K348" s="29">
        <f t="shared" si="64"/>
        <v>100</v>
      </c>
      <c r="L348" s="30">
        <f t="shared" si="65"/>
        <v>0</v>
      </c>
      <c r="M348" s="29">
        <f t="shared" si="66"/>
        <v>100</v>
      </c>
      <c r="N348" s="30">
        <f t="shared" si="67"/>
        <v>0</v>
      </c>
    </row>
    <row r="349" spans="1:14" ht="48" hidden="1" customHeight="1" outlineLevel="7" x14ac:dyDescent="0.2">
      <c r="A349" s="2" t="s">
        <v>406</v>
      </c>
      <c r="B349" s="14" t="s">
        <v>407</v>
      </c>
      <c r="C349" s="15"/>
      <c r="D349" s="15">
        <v>5153900</v>
      </c>
      <c r="E349" s="15">
        <v>5553900</v>
      </c>
      <c r="F349" s="15">
        <v>5553900</v>
      </c>
      <c r="G349" s="29">
        <f t="shared" si="61"/>
        <v>0.86468822331655826</v>
      </c>
      <c r="H349" s="28">
        <f t="shared" si="68"/>
        <v>6.058380862486028</v>
      </c>
      <c r="I349" s="29" t="e">
        <f t="shared" si="62"/>
        <v>#DIV/0!</v>
      </c>
      <c r="J349" s="30">
        <f t="shared" si="63"/>
        <v>5553900</v>
      </c>
      <c r="K349" s="29">
        <f t="shared" si="64"/>
        <v>107.76111294359612</v>
      </c>
      <c r="L349" s="30">
        <f t="shared" si="65"/>
        <v>400000</v>
      </c>
      <c r="M349" s="29">
        <f t="shared" si="66"/>
        <v>100</v>
      </c>
      <c r="N349" s="30">
        <f t="shared" si="67"/>
        <v>0</v>
      </c>
    </row>
    <row r="350" spans="1:14" ht="48" hidden="1" customHeight="1" outlineLevel="7" x14ac:dyDescent="0.2">
      <c r="A350" s="2" t="s">
        <v>406</v>
      </c>
      <c r="B350" s="14" t="s">
        <v>407</v>
      </c>
      <c r="C350" s="15"/>
      <c r="D350" s="15">
        <v>1000</v>
      </c>
      <c r="E350" s="15">
        <v>1100</v>
      </c>
      <c r="F350" s="15">
        <v>1100</v>
      </c>
      <c r="G350" s="29">
        <f t="shared" si="61"/>
        <v>1.712593034891183E-4</v>
      </c>
      <c r="H350" s="28">
        <f t="shared" si="68"/>
        <v>1.1999169860340718E-3</v>
      </c>
      <c r="I350" s="29" t="e">
        <f t="shared" si="62"/>
        <v>#DIV/0!</v>
      </c>
      <c r="J350" s="30">
        <f t="shared" si="63"/>
        <v>1100</v>
      </c>
      <c r="K350" s="29">
        <f t="shared" si="64"/>
        <v>110.00000000000001</v>
      </c>
      <c r="L350" s="30">
        <f t="shared" si="65"/>
        <v>100</v>
      </c>
      <c r="M350" s="29">
        <f t="shared" si="66"/>
        <v>100</v>
      </c>
      <c r="N350" s="30">
        <f t="shared" si="67"/>
        <v>0</v>
      </c>
    </row>
    <row r="351" spans="1:14" ht="48" hidden="1" customHeight="1" outlineLevel="7" x14ac:dyDescent="0.2">
      <c r="A351" s="2" t="s">
        <v>406</v>
      </c>
      <c r="B351" s="14" t="s">
        <v>407</v>
      </c>
      <c r="C351" s="15"/>
      <c r="D351" s="15">
        <v>345600</v>
      </c>
      <c r="E351" s="15">
        <v>354000</v>
      </c>
      <c r="F351" s="15">
        <v>354000</v>
      </c>
      <c r="G351" s="29">
        <f t="shared" si="61"/>
        <v>5.5114357668316252E-2</v>
      </c>
      <c r="H351" s="28">
        <f t="shared" si="68"/>
        <v>0.38615510277823767</v>
      </c>
      <c r="I351" s="29" t="e">
        <f t="shared" si="62"/>
        <v>#DIV/0!</v>
      </c>
      <c r="J351" s="30">
        <f t="shared" si="63"/>
        <v>354000</v>
      </c>
      <c r="K351" s="29">
        <f t="shared" si="64"/>
        <v>102.43055555555556</v>
      </c>
      <c r="L351" s="30">
        <f t="shared" si="65"/>
        <v>8400</v>
      </c>
      <c r="M351" s="29">
        <f t="shared" si="66"/>
        <v>100</v>
      </c>
      <c r="N351" s="30">
        <f t="shared" si="67"/>
        <v>0</v>
      </c>
    </row>
    <row r="352" spans="1:14" ht="48" hidden="1" customHeight="1" outlineLevel="7" x14ac:dyDescent="0.2">
      <c r="A352" s="2" t="s">
        <v>406</v>
      </c>
      <c r="B352" s="14" t="s">
        <v>407</v>
      </c>
      <c r="C352" s="15"/>
      <c r="D352" s="15">
        <v>1600</v>
      </c>
      <c r="E352" s="15">
        <v>1600</v>
      </c>
      <c r="F352" s="15">
        <v>1600</v>
      </c>
      <c r="G352" s="29">
        <f t="shared" si="61"/>
        <v>2.4910444143871749E-4</v>
      </c>
      <c r="H352" s="28">
        <f t="shared" si="68"/>
        <v>1.7453337978677408E-3</v>
      </c>
      <c r="I352" s="29" t="e">
        <f t="shared" si="62"/>
        <v>#DIV/0!</v>
      </c>
      <c r="J352" s="30">
        <f t="shared" si="63"/>
        <v>1600</v>
      </c>
      <c r="K352" s="29">
        <f t="shared" si="64"/>
        <v>100</v>
      </c>
      <c r="L352" s="30">
        <f t="shared" si="65"/>
        <v>0</v>
      </c>
      <c r="M352" s="29">
        <f t="shared" si="66"/>
        <v>100</v>
      </c>
      <c r="N352" s="30">
        <f t="shared" si="67"/>
        <v>0</v>
      </c>
    </row>
    <row r="353" spans="1:14" ht="48" hidden="1" customHeight="1" outlineLevel="7" x14ac:dyDescent="0.2">
      <c r="A353" s="2" t="s">
        <v>406</v>
      </c>
      <c r="B353" s="14" t="s">
        <v>407</v>
      </c>
      <c r="C353" s="15"/>
      <c r="D353" s="15">
        <v>73600</v>
      </c>
      <c r="E353" s="15">
        <v>75500</v>
      </c>
      <c r="F353" s="15">
        <v>75500</v>
      </c>
      <c r="G353" s="29">
        <f t="shared" si="61"/>
        <v>1.1754615830389482E-2</v>
      </c>
      <c r="H353" s="28">
        <f t="shared" si="68"/>
        <v>8.2357938586884019E-2</v>
      </c>
      <c r="I353" s="29" t="e">
        <f t="shared" si="62"/>
        <v>#DIV/0!</v>
      </c>
      <c r="J353" s="30">
        <f t="shared" si="63"/>
        <v>75500</v>
      </c>
      <c r="K353" s="29">
        <f t="shared" si="64"/>
        <v>102.58152173913044</v>
      </c>
      <c r="L353" s="30">
        <f t="shared" si="65"/>
        <v>1900</v>
      </c>
      <c r="M353" s="29">
        <f t="shared" si="66"/>
        <v>100</v>
      </c>
      <c r="N353" s="30">
        <f t="shared" si="67"/>
        <v>0</v>
      </c>
    </row>
    <row r="354" spans="1:14" ht="48" hidden="1" customHeight="1" outlineLevel="7" x14ac:dyDescent="0.2">
      <c r="A354" s="2" t="s">
        <v>406</v>
      </c>
      <c r="B354" s="14" t="s">
        <v>407</v>
      </c>
      <c r="C354" s="15"/>
      <c r="D354" s="15">
        <v>184900</v>
      </c>
      <c r="E354" s="15">
        <v>184900</v>
      </c>
      <c r="F354" s="15">
        <v>184900</v>
      </c>
      <c r="G354" s="29">
        <f t="shared" si="61"/>
        <v>2.878713201376179E-2</v>
      </c>
      <c r="H354" s="28">
        <f t="shared" si="68"/>
        <v>0.20169513701609079</v>
      </c>
      <c r="I354" s="29" t="e">
        <f t="shared" si="62"/>
        <v>#DIV/0!</v>
      </c>
      <c r="J354" s="30">
        <f t="shared" si="63"/>
        <v>184900</v>
      </c>
      <c r="K354" s="29">
        <f t="shared" si="64"/>
        <v>100</v>
      </c>
      <c r="L354" s="30">
        <f t="shared" si="65"/>
        <v>0</v>
      </c>
      <c r="M354" s="29">
        <f t="shared" si="66"/>
        <v>100</v>
      </c>
      <c r="N354" s="30">
        <f t="shared" si="67"/>
        <v>0</v>
      </c>
    </row>
    <row r="355" spans="1:14" ht="48" hidden="1" customHeight="1" outlineLevel="7" x14ac:dyDescent="0.2">
      <c r="A355" s="2" t="s">
        <v>406</v>
      </c>
      <c r="B355" s="14" t="s">
        <v>407</v>
      </c>
      <c r="C355" s="15"/>
      <c r="D355" s="15">
        <v>8000</v>
      </c>
      <c r="E355" s="15">
        <v>8200</v>
      </c>
      <c r="F355" s="15">
        <v>8200</v>
      </c>
      <c r="G355" s="29">
        <f t="shared" si="61"/>
        <v>1.2766602623734272E-3</v>
      </c>
      <c r="H355" s="28">
        <f t="shared" si="68"/>
        <v>8.9448357140721711E-3</v>
      </c>
      <c r="I355" s="29" t="e">
        <f t="shared" si="62"/>
        <v>#DIV/0!</v>
      </c>
      <c r="J355" s="30">
        <f t="shared" si="63"/>
        <v>8200</v>
      </c>
      <c r="K355" s="29">
        <f t="shared" si="64"/>
        <v>102.49999999999999</v>
      </c>
      <c r="L355" s="30">
        <f t="shared" si="65"/>
        <v>200</v>
      </c>
      <c r="M355" s="29">
        <f t="shared" si="66"/>
        <v>100</v>
      </c>
      <c r="N355" s="30">
        <f t="shared" si="67"/>
        <v>0</v>
      </c>
    </row>
    <row r="356" spans="1:14" ht="48" hidden="1" customHeight="1" outlineLevel="7" x14ac:dyDescent="0.2">
      <c r="A356" s="2" t="s">
        <v>406</v>
      </c>
      <c r="B356" s="14" t="s">
        <v>407</v>
      </c>
      <c r="C356" s="15"/>
      <c r="D356" s="15">
        <v>362600</v>
      </c>
      <c r="E356" s="15">
        <v>372100</v>
      </c>
      <c r="F356" s="15">
        <v>372100</v>
      </c>
      <c r="G356" s="29">
        <f t="shared" si="61"/>
        <v>5.7932351662091736E-2</v>
      </c>
      <c r="H356" s="28">
        <f t="shared" si="68"/>
        <v>0.40589919136661651</v>
      </c>
      <c r="I356" s="29" t="e">
        <f t="shared" si="62"/>
        <v>#DIV/0!</v>
      </c>
      <c r="J356" s="30">
        <f t="shared" si="63"/>
        <v>372100</v>
      </c>
      <c r="K356" s="29">
        <f t="shared" si="64"/>
        <v>102.61996690568118</v>
      </c>
      <c r="L356" s="30">
        <f t="shared" si="65"/>
        <v>9500</v>
      </c>
      <c r="M356" s="29">
        <f t="shared" si="66"/>
        <v>100</v>
      </c>
      <c r="N356" s="30">
        <f t="shared" si="67"/>
        <v>0</v>
      </c>
    </row>
    <row r="357" spans="1:14" ht="48" hidden="1" customHeight="1" outlineLevel="7" x14ac:dyDescent="0.2">
      <c r="A357" s="2" t="s">
        <v>406</v>
      </c>
      <c r="B357" s="14" t="s">
        <v>407</v>
      </c>
      <c r="C357" s="15"/>
      <c r="D357" s="15">
        <v>16200</v>
      </c>
      <c r="E357" s="15">
        <v>16600</v>
      </c>
      <c r="F357" s="15">
        <v>16600</v>
      </c>
      <c r="G357" s="29">
        <f t="shared" si="61"/>
        <v>2.5844585799266943E-3</v>
      </c>
      <c r="H357" s="28">
        <f t="shared" si="68"/>
        <v>1.8107838152877809E-2</v>
      </c>
      <c r="I357" s="29" t="e">
        <f t="shared" si="62"/>
        <v>#DIV/0!</v>
      </c>
      <c r="J357" s="30">
        <f t="shared" si="63"/>
        <v>16600</v>
      </c>
      <c r="K357" s="29">
        <f t="shared" si="64"/>
        <v>102.46913580246914</v>
      </c>
      <c r="L357" s="30">
        <f t="shared" si="65"/>
        <v>400</v>
      </c>
      <c r="M357" s="29">
        <f t="shared" si="66"/>
        <v>100</v>
      </c>
      <c r="N357" s="30">
        <f t="shared" si="67"/>
        <v>0</v>
      </c>
    </row>
    <row r="358" spans="1:14" ht="48" hidden="1" customHeight="1" outlineLevel="7" x14ac:dyDescent="0.2">
      <c r="A358" s="2" t="s">
        <v>406</v>
      </c>
      <c r="B358" s="14" t="s">
        <v>407</v>
      </c>
      <c r="C358" s="15"/>
      <c r="D358" s="15">
        <v>45124500</v>
      </c>
      <c r="E358" s="15">
        <v>48058600</v>
      </c>
      <c r="F358" s="15">
        <v>47350300</v>
      </c>
      <c r="G358" s="29">
        <f t="shared" si="61"/>
        <v>7.3719812709098154</v>
      </c>
      <c r="H358" s="28">
        <f t="shared" si="68"/>
        <v>51.651299330735554</v>
      </c>
      <c r="I358" s="29" t="e">
        <f t="shared" si="62"/>
        <v>#DIV/0!</v>
      </c>
      <c r="J358" s="30">
        <f t="shared" si="63"/>
        <v>47350300</v>
      </c>
      <c r="K358" s="29">
        <f t="shared" si="64"/>
        <v>104.93257543019867</v>
      </c>
      <c r="L358" s="30">
        <f t="shared" si="65"/>
        <v>2225800</v>
      </c>
      <c r="M358" s="29">
        <f t="shared" si="66"/>
        <v>98.52617429554752</v>
      </c>
      <c r="N358" s="30">
        <f t="shared" si="67"/>
        <v>-708300</v>
      </c>
    </row>
    <row r="359" spans="1:14" ht="48" hidden="1" customHeight="1" outlineLevel="7" x14ac:dyDescent="0.2">
      <c r="A359" s="2" t="s">
        <v>406</v>
      </c>
      <c r="B359" s="14" t="s">
        <v>407</v>
      </c>
      <c r="C359" s="15"/>
      <c r="D359" s="15">
        <v>110640800</v>
      </c>
      <c r="E359" s="15">
        <v>141579269.09</v>
      </c>
      <c r="F359" s="15">
        <v>140076270</v>
      </c>
      <c r="G359" s="29">
        <f t="shared" si="61"/>
        <v>21.808513123230615</v>
      </c>
      <c r="H359" s="28">
        <f t="shared" si="68"/>
        <v>152.79990519390444</v>
      </c>
      <c r="I359" s="29" t="e">
        <f t="shared" si="62"/>
        <v>#DIV/0!</v>
      </c>
      <c r="J359" s="30">
        <f t="shared" si="63"/>
        <v>140076270</v>
      </c>
      <c r="K359" s="29">
        <f t="shared" si="64"/>
        <v>126.60453467436967</v>
      </c>
      <c r="L359" s="30">
        <f t="shared" si="65"/>
        <v>29435470</v>
      </c>
      <c r="M359" s="29">
        <f t="shared" si="66"/>
        <v>98.938404542091135</v>
      </c>
      <c r="N359" s="30">
        <f t="shared" si="67"/>
        <v>-1502999.0900000036</v>
      </c>
    </row>
    <row r="360" spans="1:14" ht="48" hidden="1" customHeight="1" outlineLevel="7" x14ac:dyDescent="0.2">
      <c r="A360" s="2" t="s">
        <v>406</v>
      </c>
      <c r="B360" s="14" t="s">
        <v>407</v>
      </c>
      <c r="C360" s="15"/>
      <c r="D360" s="15">
        <v>3873100</v>
      </c>
      <c r="E360" s="15">
        <v>3766177.91</v>
      </c>
      <c r="F360" s="15">
        <v>3661180</v>
      </c>
      <c r="G360" s="29">
        <f t="shared" si="61"/>
        <v>0.57001012431662734</v>
      </c>
      <c r="H360" s="28">
        <f t="shared" si="68"/>
        <v>3.9937382462983848</v>
      </c>
      <c r="I360" s="29" t="e">
        <f t="shared" si="62"/>
        <v>#DIV/0!</v>
      </c>
      <c r="J360" s="30">
        <f t="shared" si="63"/>
        <v>3661180</v>
      </c>
      <c r="K360" s="29">
        <f t="shared" si="64"/>
        <v>94.528413931992461</v>
      </c>
      <c r="L360" s="30">
        <f t="shared" si="65"/>
        <v>-211920</v>
      </c>
      <c r="M360" s="29">
        <f t="shared" si="66"/>
        <v>97.212083111602126</v>
      </c>
      <c r="N360" s="30">
        <f t="shared" si="67"/>
        <v>-104997.91000000015</v>
      </c>
    </row>
    <row r="361" spans="1:14" ht="48" hidden="1" customHeight="1" outlineLevel="7" x14ac:dyDescent="0.2">
      <c r="A361" s="2" t="s">
        <v>406</v>
      </c>
      <c r="B361" s="14" t="s">
        <v>407</v>
      </c>
      <c r="C361" s="15"/>
      <c r="D361" s="15">
        <v>3612900</v>
      </c>
      <c r="E361" s="15">
        <v>3760700</v>
      </c>
      <c r="F361" s="15">
        <v>3206900</v>
      </c>
      <c r="G361" s="29">
        <f t="shared" si="61"/>
        <v>0.49928314578113941</v>
      </c>
      <c r="H361" s="28">
        <f t="shared" si="68"/>
        <v>3.498194347738786</v>
      </c>
      <c r="I361" s="29" t="e">
        <f t="shared" si="62"/>
        <v>#DIV/0!</v>
      </c>
      <c r="J361" s="30">
        <f t="shared" si="63"/>
        <v>3206900</v>
      </c>
      <c r="K361" s="29">
        <f t="shared" si="64"/>
        <v>88.762489966508895</v>
      </c>
      <c r="L361" s="30">
        <f t="shared" si="65"/>
        <v>-406000</v>
      </c>
      <c r="M361" s="29">
        <f t="shared" si="66"/>
        <v>85.27401813492169</v>
      </c>
      <c r="N361" s="30">
        <f t="shared" si="67"/>
        <v>-553800</v>
      </c>
    </row>
    <row r="362" spans="1:14" ht="48" hidden="1" customHeight="1" outlineLevel="7" x14ac:dyDescent="0.2">
      <c r="A362" s="2" t="s">
        <v>406</v>
      </c>
      <c r="B362" s="14" t="s">
        <v>407</v>
      </c>
      <c r="C362" s="15"/>
      <c r="D362" s="15">
        <v>1406400</v>
      </c>
      <c r="E362" s="15">
        <v>987963</v>
      </c>
      <c r="F362" s="15">
        <v>727960</v>
      </c>
      <c r="G362" s="29">
        <f t="shared" si="61"/>
        <v>0.11333629324358049</v>
      </c>
      <c r="H362" s="28">
        <f t="shared" si="68"/>
        <v>0.79408324468487546</v>
      </c>
      <c r="I362" s="29" t="e">
        <f t="shared" si="62"/>
        <v>#DIV/0!</v>
      </c>
      <c r="J362" s="30">
        <f t="shared" si="63"/>
        <v>727960</v>
      </c>
      <c r="K362" s="29">
        <f t="shared" si="64"/>
        <v>51.760523321956761</v>
      </c>
      <c r="L362" s="30">
        <f t="shared" si="65"/>
        <v>-678440</v>
      </c>
      <c r="M362" s="29">
        <f t="shared" si="66"/>
        <v>73.6829213239767</v>
      </c>
      <c r="N362" s="30">
        <f t="shared" si="67"/>
        <v>-260003</v>
      </c>
    </row>
    <row r="363" spans="1:14" ht="84" hidden="1" customHeight="1" outlineLevel="3" x14ac:dyDescent="0.2">
      <c r="A363" s="2" t="s">
        <v>408</v>
      </c>
      <c r="B363" s="14" t="s">
        <v>409</v>
      </c>
      <c r="C363" s="15"/>
      <c r="D363" s="15">
        <v>18577680</v>
      </c>
      <c r="E363" s="15">
        <v>18577680</v>
      </c>
      <c r="F363" s="15">
        <v>18577680</v>
      </c>
      <c r="G363" s="29">
        <f t="shared" si="61"/>
        <v>2.8923641247670209</v>
      </c>
      <c r="H363" s="28">
        <f t="shared" si="68"/>
        <v>20.265157993732235</v>
      </c>
      <c r="I363" s="29" t="e">
        <f t="shared" si="62"/>
        <v>#DIV/0!</v>
      </c>
      <c r="J363" s="30">
        <f t="shared" si="63"/>
        <v>18577680</v>
      </c>
      <c r="K363" s="29">
        <f t="shared" si="64"/>
        <v>100</v>
      </c>
      <c r="L363" s="30">
        <f t="shared" si="65"/>
        <v>0</v>
      </c>
      <c r="M363" s="29">
        <f t="shared" si="66"/>
        <v>100</v>
      </c>
      <c r="N363" s="30">
        <f t="shared" si="67"/>
        <v>0</v>
      </c>
    </row>
    <row r="364" spans="1:14" ht="72" hidden="1" customHeight="1" outlineLevel="4" x14ac:dyDescent="0.2">
      <c r="A364" s="2" t="s">
        <v>410</v>
      </c>
      <c r="B364" s="14" t="s">
        <v>411</v>
      </c>
      <c r="C364" s="15"/>
      <c r="D364" s="15">
        <v>18577680</v>
      </c>
      <c r="E364" s="15">
        <v>18577680</v>
      </c>
      <c r="F364" s="15">
        <v>18577680</v>
      </c>
      <c r="G364" s="29">
        <f t="shared" si="61"/>
        <v>2.8923641247670209</v>
      </c>
      <c r="H364" s="28">
        <f t="shared" si="68"/>
        <v>20.265157993732235</v>
      </c>
      <c r="I364" s="29" t="e">
        <f t="shared" si="62"/>
        <v>#DIV/0!</v>
      </c>
      <c r="J364" s="30">
        <f t="shared" si="63"/>
        <v>18577680</v>
      </c>
      <c r="K364" s="29">
        <f t="shared" si="64"/>
        <v>100</v>
      </c>
      <c r="L364" s="30">
        <f t="shared" si="65"/>
        <v>0</v>
      </c>
      <c r="M364" s="29">
        <f t="shared" si="66"/>
        <v>100</v>
      </c>
      <c r="N364" s="30">
        <f t="shared" si="67"/>
        <v>0</v>
      </c>
    </row>
    <row r="365" spans="1:14" ht="72" hidden="1" customHeight="1" outlineLevel="7" x14ac:dyDescent="0.2">
      <c r="A365" s="2" t="s">
        <v>410</v>
      </c>
      <c r="B365" s="14" t="s">
        <v>411</v>
      </c>
      <c r="C365" s="15"/>
      <c r="D365" s="15">
        <v>18577680</v>
      </c>
      <c r="E365" s="15">
        <v>18577680</v>
      </c>
      <c r="F365" s="15">
        <v>18577680</v>
      </c>
      <c r="G365" s="29">
        <f t="shared" si="61"/>
        <v>2.8923641247670209</v>
      </c>
      <c r="H365" s="28">
        <f t="shared" si="68"/>
        <v>20.265157993732235</v>
      </c>
      <c r="I365" s="29" t="e">
        <f t="shared" si="62"/>
        <v>#DIV/0!</v>
      </c>
      <c r="J365" s="30">
        <f t="shared" si="63"/>
        <v>18577680</v>
      </c>
      <c r="K365" s="29">
        <f t="shared" si="64"/>
        <v>100</v>
      </c>
      <c r="L365" s="30">
        <f t="shared" si="65"/>
        <v>0</v>
      </c>
      <c r="M365" s="29">
        <f t="shared" si="66"/>
        <v>100</v>
      </c>
      <c r="N365" s="30">
        <f t="shared" si="67"/>
        <v>0</v>
      </c>
    </row>
    <row r="366" spans="1:14" ht="48" hidden="1" customHeight="1" outlineLevel="3" x14ac:dyDescent="0.2">
      <c r="A366" s="2" t="s">
        <v>412</v>
      </c>
      <c r="B366" s="14" t="s">
        <v>413</v>
      </c>
      <c r="C366" s="15"/>
      <c r="D366" s="15">
        <v>902700</v>
      </c>
      <c r="E366" s="15">
        <v>948000</v>
      </c>
      <c r="F366" s="15">
        <v>948000</v>
      </c>
      <c r="G366" s="29">
        <f t="shared" si="61"/>
        <v>0.14759438155244012</v>
      </c>
      <c r="H366" s="28">
        <f t="shared" si="68"/>
        <v>1.0341102752366365</v>
      </c>
      <c r="I366" s="29" t="e">
        <f t="shared" si="62"/>
        <v>#DIV/0!</v>
      </c>
      <c r="J366" s="30">
        <f t="shared" si="63"/>
        <v>948000</v>
      </c>
      <c r="K366" s="29">
        <f t="shared" si="64"/>
        <v>105.01827849783982</v>
      </c>
      <c r="L366" s="30">
        <f t="shared" si="65"/>
        <v>45300</v>
      </c>
      <c r="M366" s="29">
        <f t="shared" si="66"/>
        <v>100</v>
      </c>
      <c r="N366" s="30">
        <f t="shared" si="67"/>
        <v>0</v>
      </c>
    </row>
    <row r="367" spans="1:14" ht="60" hidden="1" customHeight="1" outlineLevel="4" x14ac:dyDescent="0.2">
      <c r="A367" s="2" t="s">
        <v>414</v>
      </c>
      <c r="B367" s="14" t="s">
        <v>415</v>
      </c>
      <c r="C367" s="15"/>
      <c r="D367" s="15">
        <v>902700</v>
      </c>
      <c r="E367" s="15">
        <v>948000</v>
      </c>
      <c r="F367" s="15">
        <v>948000</v>
      </c>
      <c r="G367" s="29">
        <f t="shared" si="61"/>
        <v>0.14759438155244012</v>
      </c>
      <c r="H367" s="28">
        <f t="shared" si="68"/>
        <v>1.0341102752366365</v>
      </c>
      <c r="I367" s="29" t="e">
        <f t="shared" si="62"/>
        <v>#DIV/0!</v>
      </c>
      <c r="J367" s="30">
        <f t="shared" si="63"/>
        <v>948000</v>
      </c>
      <c r="K367" s="29">
        <f t="shared" si="64"/>
        <v>105.01827849783982</v>
      </c>
      <c r="L367" s="30">
        <f t="shared" si="65"/>
        <v>45300</v>
      </c>
      <c r="M367" s="29">
        <f t="shared" si="66"/>
        <v>100</v>
      </c>
      <c r="N367" s="30">
        <f t="shared" si="67"/>
        <v>0</v>
      </c>
    </row>
    <row r="368" spans="1:14" ht="60" hidden="1" customHeight="1" outlineLevel="7" x14ac:dyDescent="0.2">
      <c r="A368" s="2" t="s">
        <v>414</v>
      </c>
      <c r="B368" s="14" t="s">
        <v>415</v>
      </c>
      <c r="C368" s="15"/>
      <c r="D368" s="15">
        <v>902700</v>
      </c>
      <c r="E368" s="15">
        <v>948000</v>
      </c>
      <c r="F368" s="15">
        <v>948000</v>
      </c>
      <c r="G368" s="29">
        <f t="shared" si="61"/>
        <v>0.14759438155244012</v>
      </c>
      <c r="H368" s="28">
        <f t="shared" si="68"/>
        <v>1.0341102752366365</v>
      </c>
      <c r="I368" s="29" t="e">
        <f t="shared" si="62"/>
        <v>#DIV/0!</v>
      </c>
      <c r="J368" s="30">
        <f t="shared" si="63"/>
        <v>948000</v>
      </c>
      <c r="K368" s="29">
        <f t="shared" si="64"/>
        <v>105.01827849783982</v>
      </c>
      <c r="L368" s="30">
        <f t="shared" si="65"/>
        <v>45300</v>
      </c>
      <c r="M368" s="29">
        <f t="shared" si="66"/>
        <v>100</v>
      </c>
      <c r="N368" s="30">
        <f t="shared" si="67"/>
        <v>0</v>
      </c>
    </row>
    <row r="369" spans="1:14" ht="72" hidden="1" customHeight="1" outlineLevel="3" x14ac:dyDescent="0.2">
      <c r="A369" s="2" t="s">
        <v>416</v>
      </c>
      <c r="B369" s="14" t="s">
        <v>417</v>
      </c>
      <c r="C369" s="15"/>
      <c r="D369" s="15">
        <v>2300</v>
      </c>
      <c r="E369" s="15">
        <v>2300</v>
      </c>
      <c r="F369" s="15">
        <v>2300</v>
      </c>
      <c r="G369" s="29">
        <f t="shared" si="61"/>
        <v>3.5808763456815642E-4</v>
      </c>
      <c r="H369" s="28">
        <f t="shared" si="68"/>
        <v>2.5089173344348772E-3</v>
      </c>
      <c r="I369" s="29" t="e">
        <f t="shared" si="62"/>
        <v>#DIV/0!</v>
      </c>
      <c r="J369" s="30">
        <f t="shared" si="63"/>
        <v>2300</v>
      </c>
      <c r="K369" s="29">
        <f t="shared" si="64"/>
        <v>100</v>
      </c>
      <c r="L369" s="30">
        <f t="shared" si="65"/>
        <v>0</v>
      </c>
      <c r="M369" s="29">
        <f t="shared" si="66"/>
        <v>100</v>
      </c>
      <c r="N369" s="30">
        <f t="shared" si="67"/>
        <v>0</v>
      </c>
    </row>
    <row r="370" spans="1:14" ht="72" hidden="1" customHeight="1" outlineLevel="4" x14ac:dyDescent="0.2">
      <c r="A370" s="2" t="s">
        <v>418</v>
      </c>
      <c r="B370" s="14" t="s">
        <v>419</v>
      </c>
      <c r="C370" s="15"/>
      <c r="D370" s="15">
        <v>2300</v>
      </c>
      <c r="E370" s="15">
        <v>2300</v>
      </c>
      <c r="F370" s="15">
        <v>2300</v>
      </c>
      <c r="G370" s="29">
        <f t="shared" si="61"/>
        <v>3.5808763456815642E-4</v>
      </c>
      <c r="H370" s="28">
        <f t="shared" si="68"/>
        <v>2.5089173344348772E-3</v>
      </c>
      <c r="I370" s="29" t="e">
        <f t="shared" si="62"/>
        <v>#DIV/0!</v>
      </c>
      <c r="J370" s="30">
        <f t="shared" si="63"/>
        <v>2300</v>
      </c>
      <c r="K370" s="29">
        <f t="shared" si="64"/>
        <v>100</v>
      </c>
      <c r="L370" s="30">
        <f t="shared" si="65"/>
        <v>0</v>
      </c>
      <c r="M370" s="29">
        <f t="shared" si="66"/>
        <v>100</v>
      </c>
      <c r="N370" s="30">
        <f t="shared" si="67"/>
        <v>0</v>
      </c>
    </row>
    <row r="371" spans="1:14" ht="72" hidden="1" customHeight="1" outlineLevel="7" x14ac:dyDescent="0.2">
      <c r="A371" s="2" t="s">
        <v>418</v>
      </c>
      <c r="B371" s="14" t="s">
        <v>419</v>
      </c>
      <c r="C371" s="15"/>
      <c r="D371" s="15">
        <v>2300</v>
      </c>
      <c r="E371" s="15">
        <v>2300</v>
      </c>
      <c r="F371" s="15">
        <v>2300</v>
      </c>
      <c r="G371" s="29">
        <f t="shared" si="61"/>
        <v>3.5808763456815642E-4</v>
      </c>
      <c r="H371" s="28">
        <f t="shared" si="68"/>
        <v>2.5089173344348772E-3</v>
      </c>
      <c r="I371" s="29" t="e">
        <f t="shared" si="62"/>
        <v>#DIV/0!</v>
      </c>
      <c r="J371" s="30">
        <f t="shared" si="63"/>
        <v>2300</v>
      </c>
      <c r="K371" s="29">
        <f t="shared" si="64"/>
        <v>100</v>
      </c>
      <c r="L371" s="30">
        <f t="shared" si="65"/>
        <v>0</v>
      </c>
      <c r="M371" s="29">
        <f t="shared" si="66"/>
        <v>100</v>
      </c>
      <c r="N371" s="30">
        <f t="shared" si="67"/>
        <v>0</v>
      </c>
    </row>
    <row r="372" spans="1:14" ht="36" hidden="1" customHeight="1" outlineLevel="3" x14ac:dyDescent="0.2">
      <c r="A372" s="2" t="s">
        <v>420</v>
      </c>
      <c r="B372" s="14" t="s">
        <v>421</v>
      </c>
      <c r="C372" s="15"/>
      <c r="D372" s="15">
        <v>927400</v>
      </c>
      <c r="E372" s="15">
        <v>927400</v>
      </c>
      <c r="F372" s="15">
        <v>927400</v>
      </c>
      <c r="G372" s="29">
        <f t="shared" si="61"/>
        <v>0.14438716186891662</v>
      </c>
      <c r="H372" s="28">
        <f t="shared" si="68"/>
        <v>1.0116391025890892</v>
      </c>
      <c r="I372" s="29" t="e">
        <f t="shared" si="62"/>
        <v>#DIV/0!</v>
      </c>
      <c r="J372" s="30">
        <f t="shared" si="63"/>
        <v>927400</v>
      </c>
      <c r="K372" s="29">
        <f t="shared" si="64"/>
        <v>100</v>
      </c>
      <c r="L372" s="30">
        <f t="shared" si="65"/>
        <v>0</v>
      </c>
      <c r="M372" s="29">
        <f t="shared" si="66"/>
        <v>100</v>
      </c>
      <c r="N372" s="30">
        <f t="shared" si="67"/>
        <v>0</v>
      </c>
    </row>
    <row r="373" spans="1:14" ht="48" hidden="1" customHeight="1" outlineLevel="4" x14ac:dyDescent="0.2">
      <c r="A373" s="2" t="s">
        <v>422</v>
      </c>
      <c r="B373" s="14" t="s">
        <v>423</v>
      </c>
      <c r="C373" s="15"/>
      <c r="D373" s="15">
        <v>927400</v>
      </c>
      <c r="E373" s="15">
        <v>927400</v>
      </c>
      <c r="F373" s="15">
        <v>927400</v>
      </c>
      <c r="G373" s="29">
        <f t="shared" si="61"/>
        <v>0.14438716186891662</v>
      </c>
      <c r="H373" s="28">
        <f t="shared" si="68"/>
        <v>1.0116391025890892</v>
      </c>
      <c r="I373" s="29" t="e">
        <f t="shared" si="62"/>
        <v>#DIV/0!</v>
      </c>
      <c r="J373" s="30">
        <f t="shared" si="63"/>
        <v>927400</v>
      </c>
      <c r="K373" s="29">
        <f t="shared" si="64"/>
        <v>100</v>
      </c>
      <c r="L373" s="30">
        <f t="shared" si="65"/>
        <v>0</v>
      </c>
      <c r="M373" s="29">
        <f t="shared" si="66"/>
        <v>100</v>
      </c>
      <c r="N373" s="30">
        <f t="shared" si="67"/>
        <v>0</v>
      </c>
    </row>
    <row r="374" spans="1:14" ht="48" hidden="1" customHeight="1" outlineLevel="7" x14ac:dyDescent="0.2">
      <c r="A374" s="2" t="s">
        <v>422</v>
      </c>
      <c r="B374" s="14" t="s">
        <v>423</v>
      </c>
      <c r="C374" s="15"/>
      <c r="D374" s="15">
        <v>927400</v>
      </c>
      <c r="E374" s="15">
        <v>927400</v>
      </c>
      <c r="F374" s="15">
        <v>927400</v>
      </c>
      <c r="G374" s="29">
        <f t="shared" si="61"/>
        <v>0.14438716186891662</v>
      </c>
      <c r="H374" s="28">
        <f t="shared" si="68"/>
        <v>1.0116391025890892</v>
      </c>
      <c r="I374" s="29" t="e">
        <f t="shared" si="62"/>
        <v>#DIV/0!</v>
      </c>
      <c r="J374" s="30">
        <f t="shared" si="63"/>
        <v>927400</v>
      </c>
      <c r="K374" s="29">
        <f t="shared" si="64"/>
        <v>100</v>
      </c>
      <c r="L374" s="30">
        <f t="shared" si="65"/>
        <v>0</v>
      </c>
      <c r="M374" s="29">
        <f t="shared" si="66"/>
        <v>100</v>
      </c>
      <c r="N374" s="30">
        <f t="shared" si="67"/>
        <v>0</v>
      </c>
    </row>
    <row r="375" spans="1:14" ht="12" hidden="1" customHeight="1" outlineLevel="3" x14ac:dyDescent="0.2">
      <c r="A375" s="2" t="s">
        <v>424</v>
      </c>
      <c r="B375" s="14" t="s">
        <v>425</v>
      </c>
      <c r="C375" s="15"/>
      <c r="D375" s="15">
        <v>146949.91</v>
      </c>
      <c r="E375" s="15">
        <v>187575.55</v>
      </c>
      <c r="F375" s="15">
        <v>187575.55</v>
      </c>
      <c r="G375" s="29">
        <f t="shared" si="61"/>
        <v>2.9203689131443888E-2</v>
      </c>
      <c r="H375" s="28">
        <f t="shared" si="68"/>
        <v>0.20461371691789396</v>
      </c>
      <c r="I375" s="29" t="e">
        <f t="shared" si="62"/>
        <v>#DIV/0!</v>
      </c>
      <c r="J375" s="30">
        <f t="shared" si="63"/>
        <v>187575.55</v>
      </c>
      <c r="K375" s="29">
        <f t="shared" si="64"/>
        <v>127.6459100927656</v>
      </c>
      <c r="L375" s="30">
        <f t="shared" si="65"/>
        <v>40625.639999999985</v>
      </c>
      <c r="M375" s="29">
        <f t="shared" si="66"/>
        <v>100</v>
      </c>
      <c r="N375" s="30">
        <f t="shared" si="67"/>
        <v>0</v>
      </c>
    </row>
    <row r="376" spans="1:14" ht="24" hidden="1" customHeight="1" outlineLevel="4" x14ac:dyDescent="0.2">
      <c r="A376" s="2" t="s">
        <v>426</v>
      </c>
      <c r="B376" s="14" t="s">
        <v>427</v>
      </c>
      <c r="C376" s="15"/>
      <c r="D376" s="15">
        <v>146949.91</v>
      </c>
      <c r="E376" s="15">
        <v>187575.55</v>
      </c>
      <c r="F376" s="15">
        <v>187575.55</v>
      </c>
      <c r="G376" s="29">
        <f t="shared" si="61"/>
        <v>2.9203689131443888E-2</v>
      </c>
      <c r="H376" s="28">
        <f t="shared" si="68"/>
        <v>0.20461371691789396</v>
      </c>
      <c r="I376" s="29" t="e">
        <f t="shared" si="62"/>
        <v>#DIV/0!</v>
      </c>
      <c r="J376" s="30">
        <f t="shared" si="63"/>
        <v>187575.55</v>
      </c>
      <c r="K376" s="29">
        <f t="shared" si="64"/>
        <v>127.6459100927656</v>
      </c>
      <c r="L376" s="30">
        <f t="shared" si="65"/>
        <v>40625.639999999985</v>
      </c>
      <c r="M376" s="29">
        <f t="shared" si="66"/>
        <v>100</v>
      </c>
      <c r="N376" s="30">
        <f t="shared" si="67"/>
        <v>0</v>
      </c>
    </row>
    <row r="377" spans="1:14" ht="24" hidden="1" customHeight="1" outlineLevel="7" x14ac:dyDescent="0.2">
      <c r="A377" s="2" t="s">
        <v>426</v>
      </c>
      <c r="B377" s="14" t="s">
        <v>427</v>
      </c>
      <c r="C377" s="15"/>
      <c r="D377" s="15">
        <v>146949.91</v>
      </c>
      <c r="E377" s="15">
        <v>187575.55</v>
      </c>
      <c r="F377" s="15">
        <v>187575.55</v>
      </c>
      <c r="G377" s="29">
        <f t="shared" si="61"/>
        <v>2.9203689131443888E-2</v>
      </c>
      <c r="H377" s="28">
        <f t="shared" si="68"/>
        <v>0.20461371691789396</v>
      </c>
      <c r="I377" s="29" t="e">
        <f t="shared" si="62"/>
        <v>#DIV/0!</v>
      </c>
      <c r="J377" s="30">
        <f t="shared" si="63"/>
        <v>187575.55</v>
      </c>
      <c r="K377" s="29">
        <f t="shared" si="64"/>
        <v>127.6459100927656</v>
      </c>
      <c r="L377" s="30">
        <f t="shared" si="65"/>
        <v>40625.639999999985</v>
      </c>
      <c r="M377" s="29">
        <f t="shared" si="66"/>
        <v>100</v>
      </c>
      <c r="N377" s="30">
        <f t="shared" si="67"/>
        <v>0</v>
      </c>
    </row>
    <row r="378" spans="1:14" ht="12" outlineLevel="2" collapsed="1" x14ac:dyDescent="0.2">
      <c r="A378" s="2" t="s">
        <v>428</v>
      </c>
      <c r="B378" s="14" t="s">
        <v>429</v>
      </c>
      <c r="C378" s="15">
        <v>25328186.68</v>
      </c>
      <c r="D378" s="15">
        <v>15192691.6</v>
      </c>
      <c r="E378" s="15">
        <v>26253720.100000001</v>
      </c>
      <c r="F378" s="15">
        <v>26253719.109999999</v>
      </c>
      <c r="G378" s="29">
        <f t="shared" si="61"/>
        <v>4.087448771615958</v>
      </c>
      <c r="H378" s="28">
        <f t="shared" si="68"/>
        <v>28.638439551505741</v>
      </c>
      <c r="I378" s="29">
        <f t="shared" si="62"/>
        <v>103.6541598563423</v>
      </c>
      <c r="J378" s="30">
        <f t="shared" si="63"/>
        <v>925532.4299999997</v>
      </c>
      <c r="K378" s="29">
        <f t="shared" si="64"/>
        <v>172.80492358575884</v>
      </c>
      <c r="L378" s="30">
        <f t="shared" si="65"/>
        <v>11061027.51</v>
      </c>
      <c r="M378" s="29">
        <f t="shared" si="66"/>
        <v>99.999996229105818</v>
      </c>
      <c r="N378" s="30">
        <f t="shared" si="67"/>
        <v>-0.99000000208616257</v>
      </c>
    </row>
    <row r="379" spans="1:14" ht="192" hidden="1" customHeight="1" outlineLevel="3" x14ac:dyDescent="0.2">
      <c r="A379" s="2" t="s">
        <v>430</v>
      </c>
      <c r="B379" s="16" t="s">
        <v>431</v>
      </c>
      <c r="C379" s="15"/>
      <c r="D379" s="15">
        <v>0</v>
      </c>
      <c r="E379" s="15">
        <v>190700</v>
      </c>
      <c r="F379" s="15">
        <v>190700</v>
      </c>
      <c r="G379" s="29">
        <f t="shared" si="61"/>
        <v>2.9690135613977139E-2</v>
      </c>
      <c r="H379" s="28">
        <f t="shared" si="68"/>
        <v>0.20802197203336134</v>
      </c>
      <c r="I379" s="29" t="e">
        <f t="shared" si="62"/>
        <v>#DIV/0!</v>
      </c>
      <c r="J379" s="30">
        <f t="shared" si="63"/>
        <v>190700</v>
      </c>
      <c r="K379" s="29" t="e">
        <f t="shared" si="64"/>
        <v>#DIV/0!</v>
      </c>
      <c r="L379" s="30">
        <f t="shared" si="65"/>
        <v>190700</v>
      </c>
      <c r="M379" s="29">
        <f t="shared" si="66"/>
        <v>100</v>
      </c>
      <c r="N379" s="30">
        <f t="shared" si="67"/>
        <v>0</v>
      </c>
    </row>
    <row r="380" spans="1:14" ht="204" hidden="1" customHeight="1" outlineLevel="4" x14ac:dyDescent="0.2">
      <c r="A380" s="2" t="s">
        <v>432</v>
      </c>
      <c r="B380" s="16" t="s">
        <v>433</v>
      </c>
      <c r="C380" s="15"/>
      <c r="D380" s="15">
        <v>0</v>
      </c>
      <c r="E380" s="15">
        <v>190700</v>
      </c>
      <c r="F380" s="15">
        <v>190700</v>
      </c>
      <c r="G380" s="29">
        <f t="shared" si="61"/>
        <v>2.9690135613977139E-2</v>
      </c>
      <c r="H380" s="28">
        <f t="shared" si="68"/>
        <v>0.20802197203336134</v>
      </c>
      <c r="I380" s="29" t="e">
        <f t="shared" si="62"/>
        <v>#DIV/0!</v>
      </c>
      <c r="J380" s="30">
        <f t="shared" si="63"/>
        <v>190700</v>
      </c>
      <c r="K380" s="29" t="e">
        <f t="shared" si="64"/>
        <v>#DIV/0!</v>
      </c>
      <c r="L380" s="30">
        <f t="shared" si="65"/>
        <v>190700</v>
      </c>
      <c r="M380" s="29">
        <f t="shared" si="66"/>
        <v>100</v>
      </c>
      <c r="N380" s="30">
        <f t="shared" si="67"/>
        <v>0</v>
      </c>
    </row>
    <row r="381" spans="1:14" ht="204" hidden="1" customHeight="1" outlineLevel="7" x14ac:dyDescent="0.2">
      <c r="A381" s="2" t="s">
        <v>432</v>
      </c>
      <c r="B381" s="16" t="s">
        <v>433</v>
      </c>
      <c r="C381" s="15"/>
      <c r="D381" s="15">
        <v>0</v>
      </c>
      <c r="E381" s="15">
        <v>190700</v>
      </c>
      <c r="F381" s="15">
        <v>190700</v>
      </c>
      <c r="G381" s="29">
        <f t="shared" si="61"/>
        <v>2.9690135613977139E-2</v>
      </c>
      <c r="H381" s="28">
        <f t="shared" si="68"/>
        <v>0.20802197203336134</v>
      </c>
      <c r="I381" s="29" t="e">
        <f t="shared" si="62"/>
        <v>#DIV/0!</v>
      </c>
      <c r="J381" s="30">
        <f t="shared" si="63"/>
        <v>190700</v>
      </c>
      <c r="K381" s="29" t="e">
        <f t="shared" si="64"/>
        <v>#DIV/0!</v>
      </c>
      <c r="L381" s="30">
        <f t="shared" si="65"/>
        <v>190700</v>
      </c>
      <c r="M381" s="29">
        <f t="shared" si="66"/>
        <v>100</v>
      </c>
      <c r="N381" s="30">
        <f t="shared" si="67"/>
        <v>0</v>
      </c>
    </row>
    <row r="382" spans="1:14" ht="96" hidden="1" customHeight="1" outlineLevel="3" x14ac:dyDescent="0.2">
      <c r="A382" s="2" t="s">
        <v>434</v>
      </c>
      <c r="B382" s="14" t="s">
        <v>435</v>
      </c>
      <c r="C382" s="15"/>
      <c r="D382" s="15">
        <v>114991.6</v>
      </c>
      <c r="E382" s="15">
        <v>115337</v>
      </c>
      <c r="F382" s="15">
        <v>115337</v>
      </c>
      <c r="G382" s="29">
        <f t="shared" si="61"/>
        <v>1.7956849351385851E-2</v>
      </c>
      <c r="H382" s="28">
        <f t="shared" si="68"/>
        <v>0.12581347765291975</v>
      </c>
      <c r="I382" s="29" t="e">
        <f t="shared" si="62"/>
        <v>#DIV/0!</v>
      </c>
      <c r="J382" s="30">
        <f t="shared" si="63"/>
        <v>115337</v>
      </c>
      <c r="K382" s="29">
        <f t="shared" si="64"/>
        <v>100.30036976613943</v>
      </c>
      <c r="L382" s="30">
        <f t="shared" si="65"/>
        <v>345.39999999999418</v>
      </c>
      <c r="M382" s="29">
        <f t="shared" si="66"/>
        <v>100</v>
      </c>
      <c r="N382" s="30">
        <f t="shared" si="67"/>
        <v>0</v>
      </c>
    </row>
    <row r="383" spans="1:14" ht="108" hidden="1" customHeight="1" outlineLevel="4" x14ac:dyDescent="0.2">
      <c r="A383" s="2" t="s">
        <v>436</v>
      </c>
      <c r="B383" s="14" t="s">
        <v>437</v>
      </c>
      <c r="C383" s="15"/>
      <c r="D383" s="15">
        <v>114991.6</v>
      </c>
      <c r="E383" s="15">
        <v>115337</v>
      </c>
      <c r="F383" s="15">
        <v>115337</v>
      </c>
      <c r="G383" s="29">
        <f t="shared" si="61"/>
        <v>1.7956849351385851E-2</v>
      </c>
      <c r="H383" s="28">
        <f t="shared" si="68"/>
        <v>0.12581347765291975</v>
      </c>
      <c r="I383" s="29" t="e">
        <f t="shared" si="62"/>
        <v>#DIV/0!</v>
      </c>
      <c r="J383" s="30">
        <f t="shared" si="63"/>
        <v>115337</v>
      </c>
      <c r="K383" s="29">
        <f t="shared" si="64"/>
        <v>100.30036976613943</v>
      </c>
      <c r="L383" s="30">
        <f t="shared" si="65"/>
        <v>345.39999999999418</v>
      </c>
      <c r="M383" s="29">
        <f t="shared" si="66"/>
        <v>100</v>
      </c>
      <c r="N383" s="30">
        <f t="shared" si="67"/>
        <v>0</v>
      </c>
    </row>
    <row r="384" spans="1:14" ht="108" hidden="1" customHeight="1" outlineLevel="7" x14ac:dyDescent="0.2">
      <c r="A384" s="2" t="s">
        <v>436</v>
      </c>
      <c r="B384" s="14" t="s">
        <v>437</v>
      </c>
      <c r="C384" s="15"/>
      <c r="D384" s="15">
        <v>114991.6</v>
      </c>
      <c r="E384" s="15">
        <v>115337</v>
      </c>
      <c r="F384" s="15">
        <v>115337</v>
      </c>
      <c r="G384" s="29">
        <f t="shared" si="61"/>
        <v>1.7956849351385851E-2</v>
      </c>
      <c r="H384" s="28">
        <f t="shared" si="68"/>
        <v>0.12581347765291975</v>
      </c>
      <c r="I384" s="29" t="e">
        <f t="shared" si="62"/>
        <v>#DIV/0!</v>
      </c>
      <c r="J384" s="30">
        <f t="shared" si="63"/>
        <v>115337</v>
      </c>
      <c r="K384" s="29">
        <f t="shared" si="64"/>
        <v>100.30036976613943</v>
      </c>
      <c r="L384" s="30">
        <f t="shared" si="65"/>
        <v>345.39999999999418</v>
      </c>
      <c r="M384" s="29">
        <f t="shared" si="66"/>
        <v>100</v>
      </c>
      <c r="N384" s="30">
        <f t="shared" si="67"/>
        <v>0</v>
      </c>
    </row>
    <row r="385" spans="1:14" ht="168" hidden="1" customHeight="1" outlineLevel="3" x14ac:dyDescent="0.2">
      <c r="A385" s="2" t="s">
        <v>438</v>
      </c>
      <c r="B385" s="16" t="s">
        <v>439</v>
      </c>
      <c r="C385" s="15"/>
      <c r="D385" s="15">
        <v>7366700</v>
      </c>
      <c r="E385" s="15">
        <v>14205900</v>
      </c>
      <c r="F385" s="15">
        <v>14205900</v>
      </c>
      <c r="G385" s="29">
        <f t="shared" si="61"/>
        <v>2.2117204903964232</v>
      </c>
      <c r="H385" s="28">
        <f t="shared" si="68"/>
        <v>15.496273374455837</v>
      </c>
      <c r="I385" s="29" t="e">
        <f t="shared" si="62"/>
        <v>#DIV/0!</v>
      </c>
      <c r="J385" s="30">
        <f t="shared" si="63"/>
        <v>14205900</v>
      </c>
      <c r="K385" s="29">
        <f t="shared" si="64"/>
        <v>192.83939891674697</v>
      </c>
      <c r="L385" s="30">
        <f t="shared" si="65"/>
        <v>6839200</v>
      </c>
      <c r="M385" s="29">
        <f t="shared" si="66"/>
        <v>100</v>
      </c>
      <c r="N385" s="30">
        <f t="shared" si="67"/>
        <v>0</v>
      </c>
    </row>
    <row r="386" spans="1:14" ht="180" hidden="1" customHeight="1" outlineLevel="4" x14ac:dyDescent="0.2">
      <c r="A386" s="2" t="s">
        <v>440</v>
      </c>
      <c r="B386" s="16" t="s">
        <v>441</v>
      </c>
      <c r="C386" s="15"/>
      <c r="D386" s="15">
        <v>7366700</v>
      </c>
      <c r="E386" s="15">
        <v>14205900</v>
      </c>
      <c r="F386" s="15">
        <v>14205900</v>
      </c>
      <c r="G386" s="29">
        <f t="shared" si="61"/>
        <v>2.2117204903964232</v>
      </c>
      <c r="H386" s="28">
        <f t="shared" si="68"/>
        <v>15.496273374455837</v>
      </c>
      <c r="I386" s="29" t="e">
        <f t="shared" si="62"/>
        <v>#DIV/0!</v>
      </c>
      <c r="J386" s="30">
        <f t="shared" si="63"/>
        <v>14205900</v>
      </c>
      <c r="K386" s="29">
        <f t="shared" si="64"/>
        <v>192.83939891674697</v>
      </c>
      <c r="L386" s="30">
        <f t="shared" si="65"/>
        <v>6839200</v>
      </c>
      <c r="M386" s="29">
        <f t="shared" si="66"/>
        <v>100</v>
      </c>
      <c r="N386" s="30">
        <f t="shared" si="67"/>
        <v>0</v>
      </c>
    </row>
    <row r="387" spans="1:14" ht="180" hidden="1" customHeight="1" outlineLevel="7" x14ac:dyDescent="0.2">
      <c r="A387" s="2" t="s">
        <v>440</v>
      </c>
      <c r="B387" s="16" t="s">
        <v>441</v>
      </c>
      <c r="C387" s="15"/>
      <c r="D387" s="15">
        <v>7366700</v>
      </c>
      <c r="E387" s="15">
        <v>0</v>
      </c>
      <c r="F387" s="15">
        <v>0</v>
      </c>
      <c r="G387" s="29">
        <f t="shared" si="61"/>
        <v>0</v>
      </c>
      <c r="H387" s="28">
        <f t="shared" si="68"/>
        <v>0</v>
      </c>
      <c r="I387" s="29" t="e">
        <f t="shared" si="62"/>
        <v>#DIV/0!</v>
      </c>
      <c r="J387" s="30">
        <f t="shared" si="63"/>
        <v>0</v>
      </c>
      <c r="K387" s="29">
        <f t="shared" si="64"/>
        <v>0</v>
      </c>
      <c r="L387" s="30">
        <f t="shared" si="65"/>
        <v>-7366700</v>
      </c>
      <c r="M387" s="29" t="e">
        <f t="shared" si="66"/>
        <v>#DIV/0!</v>
      </c>
      <c r="N387" s="30">
        <f t="shared" si="67"/>
        <v>0</v>
      </c>
    </row>
    <row r="388" spans="1:14" ht="180" hidden="1" customHeight="1" outlineLevel="7" x14ac:dyDescent="0.2">
      <c r="A388" s="2" t="s">
        <v>440</v>
      </c>
      <c r="B388" s="16" t="s">
        <v>441</v>
      </c>
      <c r="C388" s="15"/>
      <c r="D388" s="15">
        <v>0</v>
      </c>
      <c r="E388" s="15">
        <v>14205900</v>
      </c>
      <c r="F388" s="15">
        <v>14205900</v>
      </c>
      <c r="G388" s="29">
        <f t="shared" si="61"/>
        <v>2.2117204903964232</v>
      </c>
      <c r="H388" s="28">
        <f t="shared" si="68"/>
        <v>15.496273374455837</v>
      </c>
      <c r="I388" s="29" t="e">
        <f t="shared" si="62"/>
        <v>#DIV/0!</v>
      </c>
      <c r="J388" s="30">
        <f t="shared" si="63"/>
        <v>14205900</v>
      </c>
      <c r="K388" s="29" t="e">
        <f t="shared" si="64"/>
        <v>#DIV/0!</v>
      </c>
      <c r="L388" s="30">
        <f t="shared" si="65"/>
        <v>14205900</v>
      </c>
      <c r="M388" s="29">
        <f t="shared" si="66"/>
        <v>100</v>
      </c>
      <c r="N388" s="30">
        <f t="shared" si="67"/>
        <v>0</v>
      </c>
    </row>
    <row r="389" spans="1:14" ht="24" hidden="1" customHeight="1" outlineLevel="3" x14ac:dyDescent="0.2">
      <c r="A389" s="2" t="s">
        <v>442</v>
      </c>
      <c r="B389" s="14" t="s">
        <v>443</v>
      </c>
      <c r="C389" s="15"/>
      <c r="D389" s="15">
        <v>7711000</v>
      </c>
      <c r="E389" s="15">
        <v>11741783.1</v>
      </c>
      <c r="F389" s="15">
        <v>11741782.109999999</v>
      </c>
      <c r="G389" s="29">
        <f t="shared" si="61"/>
        <v>1.8280812962541724</v>
      </c>
      <c r="H389" s="28">
        <f t="shared" si="68"/>
        <v>12.80833072736362</v>
      </c>
      <c r="I389" s="29" t="e">
        <f t="shared" si="62"/>
        <v>#DIV/0!</v>
      </c>
      <c r="J389" s="30">
        <f t="shared" si="63"/>
        <v>11741782.109999999</v>
      </c>
      <c r="K389" s="29">
        <f t="shared" si="64"/>
        <v>152.27314369083126</v>
      </c>
      <c r="L389" s="30">
        <f t="shared" si="65"/>
        <v>4030782.1099999994</v>
      </c>
      <c r="M389" s="29">
        <f t="shared" si="66"/>
        <v>99.9999915685719</v>
      </c>
      <c r="N389" s="30">
        <f t="shared" si="67"/>
        <v>-0.99000000022351742</v>
      </c>
    </row>
    <row r="390" spans="1:14" ht="36" hidden="1" customHeight="1" outlineLevel="4" x14ac:dyDescent="0.2">
      <c r="A390" s="2" t="s">
        <v>444</v>
      </c>
      <c r="B390" s="14" t="s">
        <v>445</v>
      </c>
      <c r="C390" s="15"/>
      <c r="D390" s="15">
        <v>7711000</v>
      </c>
      <c r="E390" s="15">
        <v>11741783.1</v>
      </c>
      <c r="F390" s="15">
        <v>11741782.109999999</v>
      </c>
      <c r="G390" s="29">
        <f t="shared" si="61"/>
        <v>1.8280812962541724</v>
      </c>
      <c r="H390" s="28">
        <f t="shared" si="68"/>
        <v>12.80833072736362</v>
      </c>
      <c r="I390" s="29" t="e">
        <f t="shared" si="62"/>
        <v>#DIV/0!</v>
      </c>
      <c r="J390" s="30">
        <f t="shared" si="63"/>
        <v>11741782.109999999</v>
      </c>
      <c r="K390" s="29">
        <f t="shared" si="64"/>
        <v>152.27314369083126</v>
      </c>
      <c r="L390" s="30">
        <f t="shared" si="65"/>
        <v>4030782.1099999994</v>
      </c>
      <c r="M390" s="29">
        <f t="shared" si="66"/>
        <v>99.9999915685719</v>
      </c>
      <c r="N390" s="30">
        <f t="shared" si="67"/>
        <v>-0.99000000022351742</v>
      </c>
    </row>
    <row r="391" spans="1:14" ht="36" hidden="1" customHeight="1" outlineLevel="7" x14ac:dyDescent="0.2">
      <c r="A391" s="2" t="s">
        <v>444</v>
      </c>
      <c r="B391" s="14" t="s">
        <v>445</v>
      </c>
      <c r="C391" s="15"/>
      <c r="D391" s="15">
        <v>5606400</v>
      </c>
      <c r="E391" s="15">
        <v>5146613</v>
      </c>
      <c r="F391" s="15">
        <v>5146612.01</v>
      </c>
      <c r="G391" s="29">
        <f t="shared" ref="G391:G407" si="69">F391/F$6*100</f>
        <v>0.80127744378302823</v>
      </c>
      <c r="H391" s="28">
        <f t="shared" si="68"/>
        <v>5.614097428478142</v>
      </c>
      <c r="I391" s="29" t="e">
        <f t="shared" ref="I391:I407" si="70">F391/C391*100</f>
        <v>#DIV/0!</v>
      </c>
      <c r="J391" s="30">
        <f t="shared" ref="J391:J407" si="71">F391-C391</f>
        <v>5146612.01</v>
      </c>
      <c r="K391" s="29">
        <f t="shared" ref="K391:K406" si="72">F391/D391*100</f>
        <v>91.798872895262548</v>
      </c>
      <c r="L391" s="30">
        <f t="shared" ref="L391:L407" si="73">F391-D391</f>
        <v>-459787.99000000022</v>
      </c>
      <c r="M391" s="29">
        <f t="shared" ref="M391:M406" si="74">F391/E391*100</f>
        <v>99.999980764048118</v>
      </c>
      <c r="N391" s="30">
        <f t="shared" ref="N391:N416" si="75">F391-E391</f>
        <v>-0.99000000022351742</v>
      </c>
    </row>
    <row r="392" spans="1:14" ht="36" hidden="1" customHeight="1" outlineLevel="7" x14ac:dyDescent="0.2">
      <c r="A392" s="2" t="s">
        <v>444</v>
      </c>
      <c r="B392" s="14" t="s">
        <v>445</v>
      </c>
      <c r="C392" s="15"/>
      <c r="D392" s="15">
        <v>0</v>
      </c>
      <c r="E392" s="15">
        <v>2000000</v>
      </c>
      <c r="F392" s="15">
        <v>2000000</v>
      </c>
      <c r="G392" s="29">
        <f t="shared" si="69"/>
        <v>0.31138055179839685</v>
      </c>
      <c r="H392" s="28">
        <f t="shared" ref="H392:H407" si="76">F392/F$7*100</f>
        <v>2.1816672473346759</v>
      </c>
      <c r="I392" s="29" t="e">
        <f t="shared" si="70"/>
        <v>#DIV/0!</v>
      </c>
      <c r="J392" s="30">
        <f t="shared" si="71"/>
        <v>2000000</v>
      </c>
      <c r="K392" s="29" t="e">
        <f t="shared" si="72"/>
        <v>#DIV/0!</v>
      </c>
      <c r="L392" s="30">
        <f t="shared" si="73"/>
        <v>2000000</v>
      </c>
      <c r="M392" s="29">
        <f t="shared" si="74"/>
        <v>100</v>
      </c>
      <c r="N392" s="30">
        <f t="shared" si="75"/>
        <v>0</v>
      </c>
    </row>
    <row r="393" spans="1:14" ht="36" hidden="1" customHeight="1" outlineLevel="7" x14ac:dyDescent="0.2">
      <c r="A393" s="2" t="s">
        <v>444</v>
      </c>
      <c r="B393" s="14" t="s">
        <v>445</v>
      </c>
      <c r="C393" s="15"/>
      <c r="D393" s="15">
        <v>0</v>
      </c>
      <c r="E393" s="15">
        <v>20000</v>
      </c>
      <c r="F393" s="15">
        <v>20000</v>
      </c>
      <c r="G393" s="29">
        <f t="shared" si="69"/>
        <v>3.1138055179839685E-3</v>
      </c>
      <c r="H393" s="28">
        <f t="shared" si="76"/>
        <v>2.181667247334676E-2</v>
      </c>
      <c r="I393" s="29" t="e">
        <f t="shared" si="70"/>
        <v>#DIV/0!</v>
      </c>
      <c r="J393" s="30">
        <f t="shared" si="71"/>
        <v>20000</v>
      </c>
      <c r="K393" s="29" t="e">
        <f t="shared" si="72"/>
        <v>#DIV/0!</v>
      </c>
      <c r="L393" s="30">
        <f t="shared" si="73"/>
        <v>20000</v>
      </c>
      <c r="M393" s="29">
        <f t="shared" si="74"/>
        <v>100</v>
      </c>
      <c r="N393" s="30">
        <f t="shared" si="75"/>
        <v>0</v>
      </c>
    </row>
    <row r="394" spans="1:14" ht="36" hidden="1" customHeight="1" outlineLevel="7" x14ac:dyDescent="0.2">
      <c r="A394" s="2" t="s">
        <v>444</v>
      </c>
      <c r="B394" s="14" t="s">
        <v>445</v>
      </c>
      <c r="C394" s="15"/>
      <c r="D394" s="15">
        <v>0</v>
      </c>
      <c r="E394" s="15">
        <v>44000</v>
      </c>
      <c r="F394" s="15">
        <v>44000</v>
      </c>
      <c r="G394" s="29">
        <f t="shared" si="69"/>
        <v>6.8503721395647308E-3</v>
      </c>
      <c r="H394" s="28">
        <f t="shared" si="76"/>
        <v>4.799667944136287E-2</v>
      </c>
      <c r="I394" s="29" t="e">
        <f t="shared" si="70"/>
        <v>#DIV/0!</v>
      </c>
      <c r="J394" s="30">
        <f t="shared" si="71"/>
        <v>44000</v>
      </c>
      <c r="K394" s="29" t="e">
        <f t="shared" si="72"/>
        <v>#DIV/0!</v>
      </c>
      <c r="L394" s="30">
        <f t="shared" si="73"/>
        <v>44000</v>
      </c>
      <c r="M394" s="29">
        <f t="shared" si="74"/>
        <v>100</v>
      </c>
      <c r="N394" s="30">
        <f t="shared" si="75"/>
        <v>0</v>
      </c>
    </row>
    <row r="395" spans="1:14" ht="36" hidden="1" customHeight="1" outlineLevel="7" x14ac:dyDescent="0.2">
      <c r="A395" s="2" t="s">
        <v>444</v>
      </c>
      <c r="B395" s="14" t="s">
        <v>445</v>
      </c>
      <c r="C395" s="15"/>
      <c r="D395" s="15">
        <v>0</v>
      </c>
      <c r="E395" s="15">
        <v>404749</v>
      </c>
      <c r="F395" s="15">
        <v>404749</v>
      </c>
      <c r="G395" s="29">
        <f t="shared" si="69"/>
        <v>6.3015483479924667E-2</v>
      </c>
      <c r="H395" s="28">
        <f t="shared" si="76"/>
        <v>0.44151381834573145</v>
      </c>
      <c r="I395" s="29" t="e">
        <f t="shared" si="70"/>
        <v>#DIV/0!</v>
      </c>
      <c r="J395" s="30">
        <f t="shared" si="71"/>
        <v>404749</v>
      </c>
      <c r="K395" s="29" t="e">
        <f t="shared" si="72"/>
        <v>#DIV/0!</v>
      </c>
      <c r="L395" s="30">
        <f t="shared" si="73"/>
        <v>404749</v>
      </c>
      <c r="M395" s="29">
        <f t="shared" si="74"/>
        <v>100</v>
      </c>
      <c r="N395" s="30">
        <f t="shared" si="75"/>
        <v>0</v>
      </c>
    </row>
    <row r="396" spans="1:14" ht="36" hidden="1" customHeight="1" outlineLevel="7" x14ac:dyDescent="0.2">
      <c r="A396" s="2" t="s">
        <v>444</v>
      </c>
      <c r="B396" s="14" t="s">
        <v>445</v>
      </c>
      <c r="C396" s="15"/>
      <c r="D396" s="15">
        <v>0</v>
      </c>
      <c r="E396" s="15">
        <v>360554.1</v>
      </c>
      <c r="F396" s="15">
        <v>360554.1</v>
      </c>
      <c r="G396" s="29">
        <f t="shared" si="69"/>
        <v>5.6134767305587183E-2</v>
      </c>
      <c r="H396" s="28">
        <f t="shared" si="76"/>
        <v>0.39330453543111571</v>
      </c>
      <c r="I396" s="29" t="e">
        <f t="shared" si="70"/>
        <v>#DIV/0!</v>
      </c>
      <c r="J396" s="30">
        <f t="shared" si="71"/>
        <v>360554.1</v>
      </c>
      <c r="K396" s="29" t="e">
        <f t="shared" si="72"/>
        <v>#DIV/0!</v>
      </c>
      <c r="L396" s="30">
        <f t="shared" si="73"/>
        <v>360554.1</v>
      </c>
      <c r="M396" s="29">
        <f t="shared" si="74"/>
        <v>100</v>
      </c>
      <c r="N396" s="30">
        <f t="shared" si="75"/>
        <v>0</v>
      </c>
    </row>
    <row r="397" spans="1:14" ht="36" hidden="1" customHeight="1" outlineLevel="7" x14ac:dyDescent="0.2">
      <c r="A397" s="2" t="s">
        <v>444</v>
      </c>
      <c r="B397" s="14" t="s">
        <v>445</v>
      </c>
      <c r="C397" s="15"/>
      <c r="D397" s="15">
        <v>0</v>
      </c>
      <c r="E397" s="15">
        <v>304900</v>
      </c>
      <c r="F397" s="15">
        <v>304900</v>
      </c>
      <c r="G397" s="29">
        <f t="shared" si="69"/>
        <v>4.7469965121665604E-2</v>
      </c>
      <c r="H397" s="28">
        <f t="shared" si="76"/>
        <v>0.33259517185617138</v>
      </c>
      <c r="I397" s="29" t="e">
        <f t="shared" si="70"/>
        <v>#DIV/0!</v>
      </c>
      <c r="J397" s="30">
        <f t="shared" si="71"/>
        <v>304900</v>
      </c>
      <c r="K397" s="29" t="e">
        <f t="shared" si="72"/>
        <v>#DIV/0!</v>
      </c>
      <c r="L397" s="30">
        <f t="shared" si="73"/>
        <v>304900</v>
      </c>
      <c r="M397" s="29">
        <f t="shared" si="74"/>
        <v>100</v>
      </c>
      <c r="N397" s="30">
        <f t="shared" si="75"/>
        <v>0</v>
      </c>
    </row>
    <row r="398" spans="1:14" ht="36" hidden="1" customHeight="1" outlineLevel="7" x14ac:dyDescent="0.2">
      <c r="A398" s="2" t="s">
        <v>444</v>
      </c>
      <c r="B398" s="14" t="s">
        <v>445</v>
      </c>
      <c r="C398" s="15"/>
      <c r="D398" s="15">
        <v>350000</v>
      </c>
      <c r="E398" s="15">
        <v>350000</v>
      </c>
      <c r="F398" s="15">
        <v>350000</v>
      </c>
      <c r="G398" s="29">
        <f t="shared" si="69"/>
        <v>5.4491596564719455E-2</v>
      </c>
      <c r="H398" s="28">
        <f t="shared" si="76"/>
        <v>0.38179176828356831</v>
      </c>
      <c r="I398" s="29" t="e">
        <f t="shared" si="70"/>
        <v>#DIV/0!</v>
      </c>
      <c r="J398" s="30">
        <f t="shared" si="71"/>
        <v>350000</v>
      </c>
      <c r="K398" s="29">
        <f t="shared" si="72"/>
        <v>100</v>
      </c>
      <c r="L398" s="30">
        <f t="shared" si="73"/>
        <v>0</v>
      </c>
      <c r="M398" s="29">
        <f t="shared" si="74"/>
        <v>100</v>
      </c>
      <c r="N398" s="30">
        <f t="shared" si="75"/>
        <v>0</v>
      </c>
    </row>
    <row r="399" spans="1:14" ht="36" hidden="1" customHeight="1" outlineLevel="7" x14ac:dyDescent="0.2">
      <c r="A399" s="2" t="s">
        <v>444</v>
      </c>
      <c r="B399" s="14" t="s">
        <v>445</v>
      </c>
      <c r="C399" s="15"/>
      <c r="D399" s="15">
        <v>0</v>
      </c>
      <c r="E399" s="15">
        <v>1200000</v>
      </c>
      <c r="F399" s="15">
        <v>1200000</v>
      </c>
      <c r="G399" s="29">
        <f t="shared" si="69"/>
        <v>0.18682833107903812</v>
      </c>
      <c r="H399" s="28">
        <f t="shared" si="76"/>
        <v>1.3090003484008055</v>
      </c>
      <c r="I399" s="29" t="e">
        <f t="shared" si="70"/>
        <v>#DIV/0!</v>
      </c>
      <c r="J399" s="30">
        <f t="shared" si="71"/>
        <v>1200000</v>
      </c>
      <c r="K399" s="29" t="e">
        <f t="shared" si="72"/>
        <v>#DIV/0!</v>
      </c>
      <c r="L399" s="30">
        <f t="shared" si="73"/>
        <v>1200000</v>
      </c>
      <c r="M399" s="29">
        <f t="shared" si="74"/>
        <v>100</v>
      </c>
      <c r="N399" s="30">
        <f t="shared" si="75"/>
        <v>0</v>
      </c>
    </row>
    <row r="400" spans="1:14" ht="36" hidden="1" customHeight="1" outlineLevel="7" x14ac:dyDescent="0.2">
      <c r="A400" s="2" t="s">
        <v>444</v>
      </c>
      <c r="B400" s="14" t="s">
        <v>445</v>
      </c>
      <c r="C400" s="15"/>
      <c r="D400" s="15">
        <v>1754600</v>
      </c>
      <c r="E400" s="15">
        <v>1910967</v>
      </c>
      <c r="F400" s="15">
        <v>1910967</v>
      </c>
      <c r="G400" s="29">
        <f t="shared" si="69"/>
        <v>0.29751897946426353</v>
      </c>
      <c r="H400" s="28">
        <f t="shared" si="76"/>
        <v>2.0845470573187019</v>
      </c>
      <c r="I400" s="29" t="e">
        <f t="shared" si="70"/>
        <v>#DIV/0!</v>
      </c>
      <c r="J400" s="30">
        <f t="shared" si="71"/>
        <v>1910967</v>
      </c>
      <c r="K400" s="29">
        <f t="shared" si="72"/>
        <v>108.9118317565257</v>
      </c>
      <c r="L400" s="30">
        <f t="shared" si="73"/>
        <v>156367</v>
      </c>
      <c r="M400" s="29">
        <f t="shared" si="74"/>
        <v>100</v>
      </c>
      <c r="N400" s="30">
        <f t="shared" si="75"/>
        <v>0</v>
      </c>
    </row>
    <row r="401" spans="1:14" ht="96.75" customHeight="1" outlineLevel="1" collapsed="1" x14ac:dyDescent="0.2">
      <c r="A401" s="2" t="s">
        <v>446</v>
      </c>
      <c r="B401" s="14" t="s">
        <v>447</v>
      </c>
      <c r="C401" s="15">
        <v>1206521.24</v>
      </c>
      <c r="D401" s="15">
        <v>0</v>
      </c>
      <c r="E401" s="15">
        <v>0</v>
      </c>
      <c r="F401" s="15">
        <v>760668.54</v>
      </c>
      <c r="G401" s="29">
        <f t="shared" si="69"/>
        <v>0.11842869486044047</v>
      </c>
      <c r="H401" s="28">
        <f t="shared" si="76"/>
        <v>0.82976281989794354</v>
      </c>
      <c r="I401" s="29">
        <f t="shared" si="70"/>
        <v>63.046427595423026</v>
      </c>
      <c r="J401" s="30">
        <f t="shared" si="71"/>
        <v>-445852.69999999995</v>
      </c>
      <c r="K401" s="29">
        <v>0</v>
      </c>
      <c r="L401" s="30">
        <f t="shared" si="73"/>
        <v>760668.54</v>
      </c>
      <c r="M401" s="29">
        <v>0</v>
      </c>
      <c r="N401" s="30">
        <f t="shared" si="75"/>
        <v>760668.54</v>
      </c>
    </row>
    <row r="402" spans="1:14" ht="108" hidden="1" customHeight="1" outlineLevel="2" x14ac:dyDescent="0.2">
      <c r="A402" s="2" t="s">
        <v>448</v>
      </c>
      <c r="B402" s="16" t="s">
        <v>449</v>
      </c>
      <c r="C402" s="15"/>
      <c r="D402" s="15">
        <v>0</v>
      </c>
      <c r="E402" s="15">
        <v>0</v>
      </c>
      <c r="F402" s="15">
        <v>760668.54</v>
      </c>
      <c r="G402" s="29">
        <f t="shared" si="69"/>
        <v>0.11842869486044047</v>
      </c>
      <c r="H402" s="28">
        <f t="shared" si="76"/>
        <v>0.82976281989794354</v>
      </c>
      <c r="I402" s="29" t="e">
        <f t="shared" si="70"/>
        <v>#DIV/0!</v>
      </c>
      <c r="J402" s="30">
        <f t="shared" si="71"/>
        <v>760668.54</v>
      </c>
      <c r="K402" s="29" t="e">
        <f t="shared" si="72"/>
        <v>#DIV/0!</v>
      </c>
      <c r="L402" s="30">
        <f t="shared" si="73"/>
        <v>760668.54</v>
      </c>
      <c r="M402" s="29" t="e">
        <f t="shared" si="74"/>
        <v>#DIV/0!</v>
      </c>
      <c r="N402" s="30">
        <f t="shared" si="75"/>
        <v>760668.54</v>
      </c>
    </row>
    <row r="403" spans="1:14" ht="108" hidden="1" customHeight="1" outlineLevel="3" x14ac:dyDescent="0.2">
      <c r="A403" s="2" t="s">
        <v>450</v>
      </c>
      <c r="B403" s="16" t="s">
        <v>451</v>
      </c>
      <c r="C403" s="15"/>
      <c r="D403" s="15">
        <v>0</v>
      </c>
      <c r="E403" s="15">
        <v>0</v>
      </c>
      <c r="F403" s="15">
        <v>760668.54</v>
      </c>
      <c r="G403" s="29">
        <f t="shared" si="69"/>
        <v>0.11842869486044047</v>
      </c>
      <c r="H403" s="28">
        <f t="shared" si="76"/>
        <v>0.82976281989794354</v>
      </c>
      <c r="I403" s="29" t="e">
        <f t="shared" si="70"/>
        <v>#DIV/0!</v>
      </c>
      <c r="J403" s="30">
        <f t="shared" si="71"/>
        <v>760668.54</v>
      </c>
      <c r="K403" s="29" t="e">
        <f t="shared" si="72"/>
        <v>#DIV/0!</v>
      </c>
      <c r="L403" s="30">
        <f t="shared" si="73"/>
        <v>760668.54</v>
      </c>
      <c r="M403" s="29" t="e">
        <f t="shared" si="74"/>
        <v>#DIV/0!</v>
      </c>
      <c r="N403" s="30">
        <f t="shared" si="75"/>
        <v>760668.54</v>
      </c>
    </row>
    <row r="404" spans="1:14" ht="36" hidden="1" customHeight="1" outlineLevel="4" x14ac:dyDescent="0.2">
      <c r="A404" s="2" t="s">
        <v>452</v>
      </c>
      <c r="B404" s="14" t="s">
        <v>453</v>
      </c>
      <c r="C404" s="15"/>
      <c r="D404" s="15">
        <v>0</v>
      </c>
      <c r="E404" s="15">
        <v>0</v>
      </c>
      <c r="F404" s="15">
        <v>760668.54</v>
      </c>
      <c r="G404" s="29">
        <f t="shared" si="69"/>
        <v>0.11842869486044047</v>
      </c>
      <c r="H404" s="28">
        <f t="shared" si="76"/>
        <v>0.82976281989794354</v>
      </c>
      <c r="I404" s="29" t="e">
        <f t="shared" si="70"/>
        <v>#DIV/0!</v>
      </c>
      <c r="J404" s="30">
        <f t="shared" si="71"/>
        <v>760668.54</v>
      </c>
      <c r="K404" s="29" t="e">
        <f t="shared" si="72"/>
        <v>#DIV/0!</v>
      </c>
      <c r="L404" s="30">
        <f t="shared" si="73"/>
        <v>760668.54</v>
      </c>
      <c r="M404" s="29" t="e">
        <f t="shared" si="74"/>
        <v>#DIV/0!</v>
      </c>
      <c r="N404" s="30">
        <f t="shared" si="75"/>
        <v>760668.54</v>
      </c>
    </row>
    <row r="405" spans="1:14" ht="48" hidden="1" customHeight="1" outlineLevel="5" x14ac:dyDescent="0.2">
      <c r="A405" s="2" t="s">
        <v>454</v>
      </c>
      <c r="B405" s="14" t="s">
        <v>455</v>
      </c>
      <c r="C405" s="15"/>
      <c r="D405" s="15">
        <v>0</v>
      </c>
      <c r="E405" s="15">
        <v>0</v>
      </c>
      <c r="F405" s="15">
        <v>760668.54</v>
      </c>
      <c r="G405" s="29">
        <f t="shared" si="69"/>
        <v>0.11842869486044047</v>
      </c>
      <c r="H405" s="28">
        <f t="shared" si="76"/>
        <v>0.82976281989794354</v>
      </c>
      <c r="I405" s="29" t="e">
        <f t="shared" si="70"/>
        <v>#DIV/0!</v>
      </c>
      <c r="J405" s="30">
        <f t="shared" si="71"/>
        <v>760668.54</v>
      </c>
      <c r="K405" s="29" t="e">
        <f t="shared" si="72"/>
        <v>#DIV/0!</v>
      </c>
      <c r="L405" s="30">
        <f t="shared" si="73"/>
        <v>760668.54</v>
      </c>
      <c r="M405" s="29" t="e">
        <f t="shared" si="74"/>
        <v>#DIV/0!</v>
      </c>
      <c r="N405" s="30">
        <f t="shared" si="75"/>
        <v>760668.54</v>
      </c>
    </row>
    <row r="406" spans="1:14" ht="48" hidden="1" customHeight="1" outlineLevel="7" x14ac:dyDescent="0.2">
      <c r="A406" s="2" t="s">
        <v>454</v>
      </c>
      <c r="B406" s="14" t="s">
        <v>455</v>
      </c>
      <c r="C406" s="15"/>
      <c r="D406" s="15">
        <v>0</v>
      </c>
      <c r="E406" s="15">
        <v>0</v>
      </c>
      <c r="F406" s="15">
        <v>760668.54</v>
      </c>
      <c r="G406" s="29">
        <f t="shared" si="69"/>
        <v>0.11842869486044047</v>
      </c>
      <c r="H406" s="28">
        <f t="shared" si="76"/>
        <v>0.82976281989794354</v>
      </c>
      <c r="I406" s="29" t="e">
        <f t="shared" si="70"/>
        <v>#DIV/0!</v>
      </c>
      <c r="J406" s="30">
        <f t="shared" si="71"/>
        <v>760668.54</v>
      </c>
      <c r="K406" s="29" t="e">
        <f t="shared" si="72"/>
        <v>#DIV/0!</v>
      </c>
      <c r="L406" s="30">
        <f t="shared" si="73"/>
        <v>760668.54</v>
      </c>
      <c r="M406" s="29" t="e">
        <f t="shared" si="74"/>
        <v>#DIV/0!</v>
      </c>
      <c r="N406" s="30">
        <f t="shared" si="75"/>
        <v>760668.54</v>
      </c>
    </row>
    <row r="407" spans="1:14" ht="61.5" customHeight="1" outlineLevel="1" collapsed="1" x14ac:dyDescent="0.2">
      <c r="A407" s="2" t="s">
        <v>456</v>
      </c>
      <c r="B407" s="14" t="s">
        <v>457</v>
      </c>
      <c r="C407" s="15">
        <v>-1779343.09</v>
      </c>
      <c r="D407" s="15">
        <v>0</v>
      </c>
      <c r="E407" s="15">
        <v>0</v>
      </c>
      <c r="F407" s="15">
        <v>-922997.55</v>
      </c>
      <c r="G407" s="29">
        <f t="shared" si="69"/>
        <v>-0.14370174321378421</v>
      </c>
      <c r="H407" s="28">
        <f t="shared" si="76"/>
        <v>-1.0068367621025749</v>
      </c>
      <c r="I407" s="29">
        <f t="shared" si="70"/>
        <v>51.872938680982536</v>
      </c>
      <c r="J407" s="30">
        <f t="shared" si="71"/>
        <v>856345.54</v>
      </c>
      <c r="K407" s="29">
        <v>0</v>
      </c>
      <c r="L407" s="30">
        <f t="shared" si="73"/>
        <v>-922997.55</v>
      </c>
      <c r="M407" s="29">
        <v>0</v>
      </c>
      <c r="N407" s="30">
        <f t="shared" si="75"/>
        <v>-922997.55</v>
      </c>
    </row>
    <row r="408" spans="1:14" ht="60" hidden="1" customHeight="1" outlineLevel="2" x14ac:dyDescent="0.2">
      <c r="A408" s="3" t="s">
        <v>458</v>
      </c>
      <c r="B408" s="4" t="s">
        <v>459</v>
      </c>
      <c r="C408" s="4"/>
      <c r="D408" s="5">
        <v>0</v>
      </c>
      <c r="E408" s="5">
        <v>0</v>
      </c>
      <c r="F408" s="5">
        <v>-922997.55</v>
      </c>
      <c r="G408" s="5">
        <v>0</v>
      </c>
      <c r="H408" s="4"/>
      <c r="I408" s="5"/>
      <c r="J408" s="5"/>
      <c r="K408" s="5"/>
      <c r="L408" s="5"/>
      <c r="M408" s="5"/>
      <c r="N408" s="25">
        <f t="shared" si="75"/>
        <v>-922997.55</v>
      </c>
    </row>
    <row r="409" spans="1:14" ht="84" hidden="1" customHeight="1" outlineLevel="3" x14ac:dyDescent="0.2">
      <c r="A409" s="3" t="s">
        <v>460</v>
      </c>
      <c r="B409" s="4" t="s">
        <v>461</v>
      </c>
      <c r="C409" s="4"/>
      <c r="D409" s="5">
        <v>0</v>
      </c>
      <c r="E409" s="5">
        <v>0</v>
      </c>
      <c r="F409" s="5">
        <v>0</v>
      </c>
      <c r="G409" s="5">
        <v>0</v>
      </c>
      <c r="H409" s="4"/>
      <c r="I409" s="5"/>
      <c r="J409" s="5"/>
      <c r="K409" s="5"/>
      <c r="L409" s="5"/>
      <c r="M409" s="5"/>
      <c r="N409" s="25">
        <f t="shared" si="75"/>
        <v>0</v>
      </c>
    </row>
    <row r="410" spans="1:14" ht="84" hidden="1" customHeight="1" outlineLevel="7" x14ac:dyDescent="0.2">
      <c r="A410" s="7" t="s">
        <v>460</v>
      </c>
      <c r="B410" s="10" t="s">
        <v>461</v>
      </c>
      <c r="C410" s="10"/>
      <c r="D410" s="9">
        <v>0</v>
      </c>
      <c r="E410" s="9">
        <v>0</v>
      </c>
      <c r="F410" s="9">
        <v>-954957.5</v>
      </c>
      <c r="G410" s="9">
        <v>0</v>
      </c>
      <c r="H410" s="10"/>
      <c r="I410" s="9"/>
      <c r="J410" s="9"/>
      <c r="K410" s="9"/>
      <c r="L410" s="9"/>
      <c r="M410" s="9"/>
      <c r="N410" s="25">
        <f t="shared" si="75"/>
        <v>-954957.5</v>
      </c>
    </row>
    <row r="411" spans="1:14" ht="84" hidden="1" customHeight="1" outlineLevel="7" x14ac:dyDescent="0.2">
      <c r="A411" s="7" t="s">
        <v>460</v>
      </c>
      <c r="B411" s="10" t="s">
        <v>461</v>
      </c>
      <c r="C411" s="10"/>
      <c r="D411" s="9">
        <v>0</v>
      </c>
      <c r="E411" s="9">
        <v>0</v>
      </c>
      <c r="F411" s="9">
        <v>954957.5</v>
      </c>
      <c r="G411" s="9">
        <v>0</v>
      </c>
      <c r="H411" s="10"/>
      <c r="I411" s="9"/>
      <c r="J411" s="9"/>
      <c r="K411" s="9"/>
      <c r="L411" s="9"/>
      <c r="M411" s="9"/>
      <c r="N411" s="25">
        <f t="shared" si="75"/>
        <v>954957.5</v>
      </c>
    </row>
    <row r="412" spans="1:14" ht="168" hidden="1" customHeight="1" outlineLevel="3" x14ac:dyDescent="0.2">
      <c r="A412" s="3" t="s">
        <v>462</v>
      </c>
      <c r="B412" s="6" t="s">
        <v>463</v>
      </c>
      <c r="C412" s="6"/>
      <c r="D412" s="5">
        <v>0</v>
      </c>
      <c r="E412" s="5">
        <v>0</v>
      </c>
      <c r="F412" s="5">
        <v>-69130.36</v>
      </c>
      <c r="G412" s="5">
        <v>0</v>
      </c>
      <c r="H412" s="6"/>
      <c r="I412" s="5"/>
      <c r="J412" s="5"/>
      <c r="K412" s="5"/>
      <c r="L412" s="5"/>
      <c r="M412" s="5"/>
      <c r="N412" s="25">
        <f t="shared" si="75"/>
        <v>-69130.36</v>
      </c>
    </row>
    <row r="413" spans="1:14" ht="168" hidden="1" customHeight="1" outlineLevel="7" x14ac:dyDescent="0.2">
      <c r="A413" s="7" t="s">
        <v>462</v>
      </c>
      <c r="B413" s="8" t="s">
        <v>463</v>
      </c>
      <c r="C413" s="8"/>
      <c r="D413" s="9">
        <v>0</v>
      </c>
      <c r="E413" s="9">
        <v>0</v>
      </c>
      <c r="F413" s="9">
        <v>-69130.36</v>
      </c>
      <c r="G413" s="9">
        <v>0</v>
      </c>
      <c r="H413" s="8"/>
      <c r="I413" s="9"/>
      <c r="J413" s="9"/>
      <c r="K413" s="9"/>
      <c r="L413" s="9"/>
      <c r="M413" s="9"/>
      <c r="N413" s="25">
        <f t="shared" si="75"/>
        <v>-69130.36</v>
      </c>
    </row>
    <row r="414" spans="1:14" ht="60" hidden="1" customHeight="1" outlineLevel="3" x14ac:dyDescent="0.2">
      <c r="A414" s="3" t="s">
        <v>464</v>
      </c>
      <c r="B414" s="4" t="s">
        <v>465</v>
      </c>
      <c r="C414" s="4"/>
      <c r="D414" s="5">
        <v>0</v>
      </c>
      <c r="E414" s="5">
        <v>0</v>
      </c>
      <c r="F414" s="5">
        <v>-853867.19</v>
      </c>
      <c r="G414" s="5">
        <v>0</v>
      </c>
      <c r="H414" s="4"/>
      <c r="I414" s="5"/>
      <c r="J414" s="5"/>
      <c r="K414" s="5"/>
      <c r="L414" s="5"/>
      <c r="M414" s="5"/>
      <c r="N414" s="25">
        <f t="shared" si="75"/>
        <v>-853867.19</v>
      </c>
    </row>
    <row r="415" spans="1:14" ht="60" hidden="1" customHeight="1" outlineLevel="7" x14ac:dyDescent="0.2">
      <c r="A415" s="7" t="s">
        <v>464</v>
      </c>
      <c r="B415" s="10" t="s">
        <v>465</v>
      </c>
      <c r="C415" s="10"/>
      <c r="D415" s="9">
        <v>0</v>
      </c>
      <c r="E415" s="9">
        <v>0</v>
      </c>
      <c r="F415" s="9">
        <v>-65672626.259999998</v>
      </c>
      <c r="G415" s="9">
        <v>0</v>
      </c>
      <c r="H415" s="10"/>
      <c r="I415" s="9"/>
      <c r="J415" s="9"/>
      <c r="K415" s="9"/>
      <c r="L415" s="9"/>
      <c r="M415" s="9"/>
      <c r="N415" s="25">
        <f t="shared" si="75"/>
        <v>-65672626.259999998</v>
      </c>
    </row>
    <row r="416" spans="1:14" ht="60" hidden="1" customHeight="1" outlineLevel="7" x14ac:dyDescent="0.2">
      <c r="A416" s="7" t="s">
        <v>464</v>
      </c>
      <c r="B416" s="10" t="s">
        <v>465</v>
      </c>
      <c r="C416" s="10"/>
      <c r="D416" s="9">
        <v>0</v>
      </c>
      <c r="E416" s="9">
        <v>0</v>
      </c>
      <c r="F416" s="9">
        <v>64818759.07</v>
      </c>
      <c r="G416" s="9">
        <v>0</v>
      </c>
      <c r="H416" s="10"/>
      <c r="I416" s="9"/>
      <c r="J416" s="9"/>
      <c r="K416" s="9"/>
      <c r="L416" s="9"/>
      <c r="M416" s="9"/>
      <c r="N416" s="25">
        <f t="shared" si="75"/>
        <v>64818759.07</v>
      </c>
    </row>
  </sheetData>
  <mergeCells count="12">
    <mergeCell ref="C3:C4"/>
    <mergeCell ref="D3:D4"/>
    <mergeCell ref="A3:A4"/>
    <mergeCell ref="A1:N1"/>
    <mergeCell ref="K3:L3"/>
    <mergeCell ref="M3:N3"/>
    <mergeCell ref="B3:B4"/>
    <mergeCell ref="E3:E4"/>
    <mergeCell ref="F3:F4"/>
    <mergeCell ref="G3:G4"/>
    <mergeCell ref="H3:H4"/>
    <mergeCell ref="I3:J3"/>
  </mergeCells>
  <pageMargins left="0.55118110236220474" right="0.55118110236220474" top="0.19685039370078741" bottom="0.19685039370078741" header="0" footer="0"/>
  <pageSetup paperSize="9" scale="80"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5</vt:i4>
      </vt:variant>
    </vt:vector>
  </HeadingPairs>
  <TitlesOfParts>
    <vt:vector size="6" baseType="lpstr">
      <vt:lpstr>ДЧБ</vt:lpstr>
      <vt:lpstr>ДЧБ!APPT</vt:lpstr>
      <vt:lpstr>ДЧБ!FIO</vt:lpstr>
      <vt:lpstr>ДЧБ!LAST_CELL</vt:lpstr>
      <vt:lpstr>ДЧБ!SIGN</vt:lpstr>
      <vt:lpstr>ДЧБ!Заголовки_для_печати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Dohod1</dc:creator>
  <dc:description>POI HSSF rep:2.56.0.512</dc:description>
  <cp:lastModifiedBy>Dohod1</cp:lastModifiedBy>
  <cp:lastPrinted>2026-01-15T05:22:10Z</cp:lastPrinted>
  <dcterms:created xsi:type="dcterms:W3CDTF">2026-01-14T11:35:11Z</dcterms:created>
  <dcterms:modified xsi:type="dcterms:W3CDTF">2026-01-15T05:22:13Z</dcterms:modified>
</cp:coreProperties>
</file>