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3.1\ob_o\MOIDOC\Бородина\Мои документы\ДЛЯ РАЗМЕЩЕНИЯ НА САЙТЕ И ОБН\ПОСТАНОВЛЕНИЯ 2026\Апрель\"/>
    </mc:Choice>
  </mc:AlternateContent>
  <bookViews>
    <workbookView xWindow="360" yWindow="330" windowWidth="14940" windowHeight="9090"/>
  </bookViews>
  <sheets>
    <sheet name="ДЧБ" sheetId="1" r:id="rId1"/>
  </sheets>
  <definedNames>
    <definedName name="APPT" localSheetId="0">ДЧБ!$A$23</definedName>
    <definedName name="FIO" localSheetId="0">ДЧБ!$D$23</definedName>
    <definedName name="LAST_CELL" localSheetId="0">ДЧБ!$H$331</definedName>
    <definedName name="SIGN" localSheetId="0">ДЧБ!$A$23:$F$24</definedName>
    <definedName name="_xlnm.Print_Titles" localSheetId="0">ДЧБ!$11:$14</definedName>
  </definedNames>
  <calcPr calcId="162913"/>
</workbook>
</file>

<file path=xl/calcChain.xml><?xml version="1.0" encoding="utf-8"?>
<calcChain xmlns="http://schemas.openxmlformats.org/spreadsheetml/2006/main">
  <c r="F313" i="1" l="1"/>
  <c r="F312" i="1" s="1"/>
  <c r="F311" i="1" s="1"/>
  <c r="D259" i="1"/>
  <c r="E259" i="1"/>
  <c r="F259" i="1"/>
  <c r="G259" i="1" s="1"/>
  <c r="C259" i="1"/>
  <c r="D236" i="1"/>
  <c r="E236" i="1"/>
  <c r="F236" i="1"/>
  <c r="C236" i="1"/>
  <c r="D89" i="1"/>
  <c r="E89" i="1"/>
  <c r="F89" i="1"/>
  <c r="C89" i="1"/>
  <c r="D87" i="1"/>
  <c r="E87" i="1"/>
  <c r="F87" i="1"/>
  <c r="C87" i="1"/>
  <c r="D55" i="1"/>
  <c r="E55" i="1"/>
  <c r="F55" i="1"/>
  <c r="C55" i="1"/>
  <c r="D53" i="1"/>
  <c r="E53" i="1"/>
  <c r="F53" i="1"/>
  <c r="C53" i="1"/>
  <c r="D51" i="1"/>
  <c r="E51" i="1"/>
  <c r="F51" i="1"/>
  <c r="C51" i="1"/>
  <c r="D49" i="1"/>
  <c r="E49" i="1"/>
  <c r="F49" i="1"/>
  <c r="C49" i="1"/>
  <c r="G20" i="1" l="1"/>
  <c r="G21" i="1"/>
  <c r="G22" i="1"/>
  <c r="G23" i="1"/>
  <c r="G24" i="1"/>
  <c r="G25" i="1"/>
  <c r="G26" i="1"/>
  <c r="G27" i="1"/>
  <c r="G28" i="1"/>
  <c r="G29" i="1"/>
  <c r="G30" i="1"/>
  <c r="G31" i="1"/>
  <c r="G32" i="1"/>
  <c r="G33" i="1"/>
  <c r="G34" i="1"/>
  <c r="G36" i="1"/>
  <c r="G37" i="1"/>
  <c r="G39" i="1"/>
  <c r="G40" i="1"/>
  <c r="G42" i="1"/>
  <c r="G43" i="1"/>
  <c r="G44" i="1"/>
  <c r="G45" i="1"/>
  <c r="G46" i="1"/>
  <c r="G49" i="1"/>
  <c r="G50" i="1"/>
  <c r="G51" i="1"/>
  <c r="G52" i="1"/>
  <c r="G53" i="1"/>
  <c r="G54" i="1"/>
  <c r="G55" i="1"/>
  <c r="G56" i="1"/>
  <c r="G59" i="1"/>
  <c r="G60" i="1"/>
  <c r="G61" i="1"/>
  <c r="G62" i="1"/>
  <c r="G63" i="1"/>
  <c r="G64" i="1"/>
  <c r="G65" i="1"/>
  <c r="G66" i="1"/>
  <c r="G67" i="1"/>
  <c r="G68" i="1"/>
  <c r="G71" i="1"/>
  <c r="G72" i="1"/>
  <c r="G75" i="1"/>
  <c r="G76" i="1"/>
  <c r="G78" i="1"/>
  <c r="G79" i="1"/>
  <c r="G80" i="1"/>
  <c r="G83" i="1"/>
  <c r="G84" i="1"/>
  <c r="G85" i="1"/>
  <c r="G87" i="1"/>
  <c r="G88" i="1"/>
  <c r="G89" i="1"/>
  <c r="G90" i="1"/>
  <c r="G93" i="1"/>
  <c r="G94" i="1"/>
  <c r="G95" i="1"/>
  <c r="G96" i="1"/>
  <c r="G97" i="1"/>
  <c r="G102" i="1"/>
  <c r="G103" i="1"/>
  <c r="G105" i="1"/>
  <c r="G106" i="1"/>
  <c r="G108" i="1"/>
  <c r="G109" i="1"/>
  <c r="G111" i="1"/>
  <c r="G112" i="1"/>
  <c r="G115" i="1"/>
  <c r="G116" i="1"/>
  <c r="G119" i="1"/>
  <c r="G122" i="1"/>
  <c r="G123" i="1"/>
  <c r="G126" i="1"/>
  <c r="G127" i="1"/>
  <c r="G130" i="1"/>
  <c r="G136" i="1"/>
  <c r="G137" i="1"/>
  <c r="G140" i="1"/>
  <c r="G141" i="1"/>
  <c r="G144" i="1"/>
  <c r="G148" i="1"/>
  <c r="G152" i="1"/>
  <c r="G153" i="1"/>
  <c r="G154" i="1"/>
  <c r="G155" i="1"/>
  <c r="G156" i="1"/>
  <c r="G158" i="1"/>
  <c r="G159" i="1"/>
  <c r="G160" i="1"/>
  <c r="G161" i="1"/>
  <c r="G162" i="1"/>
  <c r="G163" i="1"/>
  <c r="G164" i="1"/>
  <c r="G165" i="1"/>
  <c r="G166" i="1"/>
  <c r="G167" i="1"/>
  <c r="G168" i="1"/>
  <c r="G170" i="1"/>
  <c r="G171" i="1"/>
  <c r="G172" i="1"/>
  <c r="G173" i="1"/>
  <c r="G174" i="1"/>
  <c r="G175" i="1"/>
  <c r="G176" i="1"/>
  <c r="G178" i="1"/>
  <c r="G179" i="1"/>
  <c r="G180" i="1"/>
  <c r="G182" i="1"/>
  <c r="G183" i="1"/>
  <c r="G184" i="1"/>
  <c r="G186" i="1"/>
  <c r="G187" i="1"/>
  <c r="G188" i="1"/>
  <c r="G189" i="1"/>
  <c r="G190" i="1"/>
  <c r="G191" i="1"/>
  <c r="G192" i="1"/>
  <c r="G194" i="1"/>
  <c r="G195" i="1"/>
  <c r="G196" i="1"/>
  <c r="G197" i="1"/>
  <c r="G198" i="1"/>
  <c r="G199" i="1"/>
  <c r="G200" i="1"/>
  <c r="G202" i="1"/>
  <c r="G203" i="1"/>
  <c r="G204" i="1"/>
  <c r="G205" i="1"/>
  <c r="G206" i="1"/>
  <c r="G209" i="1"/>
  <c r="G210" i="1"/>
  <c r="G212" i="1"/>
  <c r="G213" i="1"/>
  <c r="G217" i="1"/>
  <c r="G218" i="1"/>
  <c r="G219" i="1"/>
  <c r="G220" i="1"/>
  <c r="G221" i="1"/>
  <c r="G222" i="1"/>
  <c r="G223" i="1"/>
  <c r="G224" i="1"/>
  <c r="G225" i="1"/>
  <c r="G226" i="1"/>
  <c r="G227" i="1"/>
  <c r="G228" i="1"/>
  <c r="G233" i="1"/>
  <c r="G234" i="1"/>
  <c r="G236" i="1"/>
  <c r="G237" i="1"/>
  <c r="G238" i="1"/>
  <c r="G241" i="1"/>
  <c r="G244" i="1"/>
  <c r="G248" i="1"/>
  <c r="G250" i="1"/>
  <c r="G251" i="1"/>
  <c r="G255" i="1"/>
  <c r="G256" i="1"/>
  <c r="G261" i="1"/>
  <c r="G262" i="1"/>
  <c r="G263" i="1"/>
  <c r="G264" i="1"/>
  <c r="G265" i="1"/>
  <c r="G266" i="1"/>
  <c r="G267" i="1"/>
  <c r="G268" i="1"/>
  <c r="G269" i="1"/>
  <c r="G270" i="1"/>
  <c r="G271" i="1"/>
  <c r="G272" i="1"/>
  <c r="G273" i="1"/>
  <c r="G274" i="1"/>
  <c r="G275" i="1"/>
  <c r="G276" i="1"/>
  <c r="G279" i="1"/>
  <c r="G284" i="1"/>
  <c r="G285" i="1"/>
  <c r="G288" i="1"/>
  <c r="G291" i="1"/>
  <c r="G292" i="1"/>
  <c r="G294" i="1"/>
  <c r="G295" i="1"/>
  <c r="G297" i="1"/>
  <c r="G298" i="1"/>
  <c r="G301" i="1"/>
  <c r="G302" i="1"/>
  <c r="G304" i="1"/>
  <c r="G305" i="1"/>
  <c r="G309" i="1"/>
  <c r="G318" i="1"/>
  <c r="G320" i="1"/>
  <c r="G322" i="1"/>
  <c r="G324" i="1"/>
  <c r="G325" i="1"/>
  <c r="G326" i="1"/>
  <c r="D316" i="1" l="1"/>
  <c r="D315" i="1" s="1"/>
  <c r="E316" i="1"/>
  <c r="E315" i="1" s="1"/>
  <c r="F316" i="1"/>
  <c r="F315" i="1" s="1"/>
  <c r="C316" i="1"/>
  <c r="C315" i="1" s="1"/>
  <c r="D311" i="1"/>
  <c r="D310" i="1" s="1"/>
  <c r="E311" i="1"/>
  <c r="E310" i="1" s="1"/>
  <c r="F310" i="1"/>
  <c r="C311" i="1"/>
  <c r="C310" i="1" s="1"/>
  <c r="D307" i="1"/>
  <c r="D306" i="1" s="1"/>
  <c r="E307" i="1"/>
  <c r="E306" i="1" s="1"/>
  <c r="F307" i="1"/>
  <c r="F306" i="1" s="1"/>
  <c r="C307" i="1"/>
  <c r="C306" i="1" s="1"/>
  <c r="D300" i="1"/>
  <c r="D299" i="1" s="1"/>
  <c r="E300" i="1"/>
  <c r="E299" i="1" s="1"/>
  <c r="F300" i="1"/>
  <c r="C300" i="1"/>
  <c r="C299" i="1" s="1"/>
  <c r="D296" i="1"/>
  <c r="E296" i="1"/>
  <c r="F296" i="1"/>
  <c r="G296" i="1" s="1"/>
  <c r="C296" i="1"/>
  <c r="D293" i="1"/>
  <c r="E293" i="1"/>
  <c r="F293" i="1"/>
  <c r="G293" i="1" s="1"/>
  <c r="C293" i="1"/>
  <c r="D290" i="1"/>
  <c r="D289" i="1" s="1"/>
  <c r="E290" i="1"/>
  <c r="E289" i="1" s="1"/>
  <c r="F290" i="1"/>
  <c r="C290" i="1"/>
  <c r="C289" i="1" s="1"/>
  <c r="D287" i="1"/>
  <c r="D286" i="1" s="1"/>
  <c r="E287" i="1"/>
  <c r="E286" i="1" s="1"/>
  <c r="F287" i="1"/>
  <c r="C287" i="1"/>
  <c r="C286" i="1" s="1"/>
  <c r="D282" i="1"/>
  <c r="E282" i="1"/>
  <c r="C282" i="1"/>
  <c r="D280" i="1"/>
  <c r="E280" i="1"/>
  <c r="C280" i="1"/>
  <c r="D278" i="1"/>
  <c r="D277" i="1" s="1"/>
  <c r="E278" i="1"/>
  <c r="E277" i="1" s="1"/>
  <c r="F278" i="1"/>
  <c r="C278" i="1"/>
  <c r="C277" i="1" s="1"/>
  <c r="D258" i="1"/>
  <c r="D257" i="1" s="1"/>
  <c r="E258" i="1"/>
  <c r="E257" i="1" s="1"/>
  <c r="F258" i="1"/>
  <c r="C258" i="1"/>
  <c r="C257" i="1" s="1"/>
  <c r="D243" i="1"/>
  <c r="D242" i="1" s="1"/>
  <c r="E243" i="1"/>
  <c r="E242" i="1" s="1"/>
  <c r="F243" i="1"/>
  <c r="C243" i="1"/>
  <c r="C242" i="1" s="1"/>
  <c r="D239" i="1"/>
  <c r="E239" i="1"/>
  <c r="F239" i="1"/>
  <c r="C239" i="1"/>
  <c r="D235" i="1"/>
  <c r="E235" i="1"/>
  <c r="F235" i="1"/>
  <c r="C235" i="1"/>
  <c r="D232" i="1"/>
  <c r="D231" i="1" s="1"/>
  <c r="D230" i="1" s="1"/>
  <c r="D229" i="1" s="1"/>
  <c r="E232" i="1"/>
  <c r="F232" i="1"/>
  <c r="C232" i="1"/>
  <c r="D216" i="1"/>
  <c r="D215" i="1" s="1"/>
  <c r="D214" i="1" s="1"/>
  <c r="E216" i="1"/>
  <c r="E215" i="1" s="1"/>
  <c r="E214" i="1" s="1"/>
  <c r="F216" i="1"/>
  <c r="C216" i="1"/>
  <c r="C215" i="1" s="1"/>
  <c r="C214" i="1" s="1"/>
  <c r="D211" i="1"/>
  <c r="E211" i="1"/>
  <c r="F211" i="1"/>
  <c r="C211" i="1"/>
  <c r="D207" i="1"/>
  <c r="E207" i="1"/>
  <c r="F207" i="1"/>
  <c r="C207" i="1"/>
  <c r="D201" i="1"/>
  <c r="E201" i="1"/>
  <c r="F201" i="1"/>
  <c r="C201" i="1"/>
  <c r="D193" i="1"/>
  <c r="E193" i="1"/>
  <c r="F193" i="1"/>
  <c r="C193" i="1"/>
  <c r="D185" i="1"/>
  <c r="E185" i="1"/>
  <c r="F185" i="1"/>
  <c r="C185" i="1"/>
  <c r="D181" i="1"/>
  <c r="E181" i="1"/>
  <c r="F181" i="1"/>
  <c r="C181" i="1"/>
  <c r="D177" i="1"/>
  <c r="E177" i="1"/>
  <c r="F177" i="1"/>
  <c r="C177" i="1"/>
  <c r="D169" i="1"/>
  <c r="E169" i="1"/>
  <c r="F169" i="1"/>
  <c r="C169" i="1"/>
  <c r="D157" i="1"/>
  <c r="E157" i="1"/>
  <c r="F157" i="1"/>
  <c r="C157" i="1"/>
  <c r="D151" i="1"/>
  <c r="D150" i="1" s="1"/>
  <c r="D149" i="1" s="1"/>
  <c r="E151" i="1"/>
  <c r="F151" i="1"/>
  <c r="C151" i="1"/>
  <c r="C150" i="1" s="1"/>
  <c r="C149" i="1" s="1"/>
  <c r="D146" i="1"/>
  <c r="E146" i="1"/>
  <c r="E145" i="1" s="1"/>
  <c r="F146" i="1"/>
  <c r="F145" i="1" s="1"/>
  <c r="C146" i="1"/>
  <c r="C145" i="1" s="1"/>
  <c r="D145" i="1"/>
  <c r="D142" i="1"/>
  <c r="E142" i="1"/>
  <c r="F142" i="1"/>
  <c r="C142" i="1"/>
  <c r="D139" i="1"/>
  <c r="D138" i="1" s="1"/>
  <c r="E139" i="1"/>
  <c r="F139" i="1"/>
  <c r="F138" i="1" s="1"/>
  <c r="C139" i="1"/>
  <c r="C138" i="1" s="1"/>
  <c r="F135" i="1"/>
  <c r="E135" i="1"/>
  <c r="E134" i="1" s="1"/>
  <c r="D135" i="1"/>
  <c r="D134" i="1" s="1"/>
  <c r="C135" i="1"/>
  <c r="C134" i="1" s="1"/>
  <c r="D131" i="1"/>
  <c r="E131" i="1"/>
  <c r="F131" i="1"/>
  <c r="C131" i="1"/>
  <c r="D129" i="1"/>
  <c r="E129" i="1"/>
  <c r="E128" i="1" s="1"/>
  <c r="F129" i="1"/>
  <c r="C129" i="1"/>
  <c r="C128" i="1" s="1"/>
  <c r="D125" i="1"/>
  <c r="E125" i="1"/>
  <c r="F125" i="1"/>
  <c r="C125" i="1"/>
  <c r="D121" i="1"/>
  <c r="D120" i="1" s="1"/>
  <c r="E121" i="1"/>
  <c r="E120" i="1" s="1"/>
  <c r="F121" i="1"/>
  <c r="C121" i="1"/>
  <c r="C120" i="1" s="1"/>
  <c r="D117" i="1"/>
  <c r="E117" i="1"/>
  <c r="F117" i="1"/>
  <c r="C117" i="1"/>
  <c r="D114" i="1"/>
  <c r="E114" i="1"/>
  <c r="F114" i="1"/>
  <c r="C114" i="1"/>
  <c r="C113" i="1" s="1"/>
  <c r="D110" i="1"/>
  <c r="E110" i="1"/>
  <c r="F110" i="1"/>
  <c r="C110" i="1"/>
  <c r="D107" i="1"/>
  <c r="E107" i="1"/>
  <c r="F107" i="1"/>
  <c r="C107" i="1"/>
  <c r="D104" i="1"/>
  <c r="E104" i="1"/>
  <c r="F104" i="1"/>
  <c r="C104" i="1"/>
  <c r="D101" i="1"/>
  <c r="D100" i="1" s="1"/>
  <c r="E101" i="1"/>
  <c r="F101" i="1"/>
  <c r="C101" i="1"/>
  <c r="D92" i="1"/>
  <c r="D91" i="1" s="1"/>
  <c r="E92" i="1"/>
  <c r="E91" i="1" s="1"/>
  <c r="F92" i="1"/>
  <c r="C92" i="1"/>
  <c r="C91" i="1" s="1"/>
  <c r="D86" i="1"/>
  <c r="E86" i="1"/>
  <c r="F86" i="1"/>
  <c r="C86" i="1"/>
  <c r="D82" i="1"/>
  <c r="E82" i="1"/>
  <c r="F82" i="1"/>
  <c r="C82" i="1"/>
  <c r="D81" i="1"/>
  <c r="D77" i="1"/>
  <c r="E77" i="1"/>
  <c r="F77" i="1"/>
  <c r="C77" i="1"/>
  <c r="D73" i="1"/>
  <c r="E73" i="1"/>
  <c r="F73" i="1"/>
  <c r="C73" i="1"/>
  <c r="D69" i="1"/>
  <c r="E69" i="1"/>
  <c r="F69" i="1"/>
  <c r="C69" i="1"/>
  <c r="D58" i="1"/>
  <c r="D57" i="1" s="1"/>
  <c r="E58" i="1"/>
  <c r="E57" i="1" s="1"/>
  <c r="F58" i="1"/>
  <c r="C65" i="1"/>
  <c r="C59" i="1"/>
  <c r="D48" i="1"/>
  <c r="D47" i="1" s="1"/>
  <c r="E48" i="1"/>
  <c r="E47" i="1" s="1"/>
  <c r="F48" i="1"/>
  <c r="C48" i="1"/>
  <c r="C47" i="1" s="1"/>
  <c r="D19" i="1"/>
  <c r="D18" i="1" s="1"/>
  <c r="E19" i="1"/>
  <c r="E18" i="1" s="1"/>
  <c r="F19" i="1"/>
  <c r="C19" i="1"/>
  <c r="C18" i="1" s="1"/>
  <c r="C133" i="1" l="1"/>
  <c r="E100" i="1"/>
  <c r="E138" i="1"/>
  <c r="E133" i="1" s="1"/>
  <c r="D17" i="1"/>
  <c r="D133" i="1"/>
  <c r="C231" i="1"/>
  <c r="C81" i="1"/>
  <c r="E81" i="1"/>
  <c r="E17" i="1" s="1"/>
  <c r="G82" i="1"/>
  <c r="G86" i="1"/>
  <c r="G104" i="1"/>
  <c r="G107" i="1"/>
  <c r="G110" i="1"/>
  <c r="C100" i="1"/>
  <c r="C99" i="1" s="1"/>
  <c r="F100" i="1"/>
  <c r="G100" i="1" s="1"/>
  <c r="G101" i="1"/>
  <c r="F113" i="1"/>
  <c r="G114" i="1"/>
  <c r="F120" i="1"/>
  <c r="G120" i="1" s="1"/>
  <c r="G121" i="1"/>
  <c r="F128" i="1"/>
  <c r="G128" i="1" s="1"/>
  <c r="G129" i="1"/>
  <c r="G139" i="1"/>
  <c r="F299" i="1"/>
  <c r="G299" i="1" s="1"/>
  <c r="G300" i="1"/>
  <c r="F18" i="1"/>
  <c r="G19" i="1"/>
  <c r="F47" i="1"/>
  <c r="G47" i="1" s="1"/>
  <c r="G48" i="1"/>
  <c r="F134" i="1"/>
  <c r="G135" i="1"/>
  <c r="F91" i="1"/>
  <c r="G91" i="1" s="1"/>
  <c r="G92" i="1"/>
  <c r="G125" i="1"/>
  <c r="F286" i="1"/>
  <c r="G286" i="1" s="1"/>
  <c r="G287" i="1"/>
  <c r="G290" i="1"/>
  <c r="F57" i="1"/>
  <c r="G57" i="1" s="1"/>
  <c r="G58" i="1"/>
  <c r="G77" i="1"/>
  <c r="G151" i="1"/>
  <c r="G157" i="1"/>
  <c r="G169" i="1"/>
  <c r="G177" i="1"/>
  <c r="G181" i="1"/>
  <c r="G185" i="1"/>
  <c r="G193" i="1"/>
  <c r="G201" i="1"/>
  <c r="G211" i="1"/>
  <c r="F215" i="1"/>
  <c r="G216" i="1"/>
  <c r="G232" i="1"/>
  <c r="G235" i="1"/>
  <c r="F242" i="1"/>
  <c r="G242" i="1" s="1"/>
  <c r="G243" i="1"/>
  <c r="F257" i="1"/>
  <c r="G257" i="1" s="1"/>
  <c r="G258" i="1"/>
  <c r="F277" i="1"/>
  <c r="G277" i="1" s="1"/>
  <c r="G278" i="1"/>
  <c r="F280" i="1"/>
  <c r="G280" i="1" s="1"/>
  <c r="G281" i="1"/>
  <c r="F282" i="1"/>
  <c r="G282" i="1" s="1"/>
  <c r="G283" i="1"/>
  <c r="C230" i="1"/>
  <c r="C229" i="1" s="1"/>
  <c r="D128" i="1"/>
  <c r="D124" i="1" s="1"/>
  <c r="D113" i="1"/>
  <c r="D99" i="1" s="1"/>
  <c r="F81" i="1"/>
  <c r="F150" i="1"/>
  <c r="E124" i="1"/>
  <c r="E150" i="1"/>
  <c r="E149" i="1" s="1"/>
  <c r="E113" i="1"/>
  <c r="E99" i="1" s="1"/>
  <c r="C58" i="1"/>
  <c r="C57" i="1" s="1"/>
  <c r="C124" i="1"/>
  <c r="F231" i="1"/>
  <c r="E231" i="1"/>
  <c r="E230" i="1" s="1"/>
  <c r="E229" i="1" s="1"/>
  <c r="C17" i="1" l="1"/>
  <c r="G134" i="1"/>
  <c r="F133" i="1"/>
  <c r="D98" i="1"/>
  <c r="C98" i="1"/>
  <c r="E98" i="1"/>
  <c r="G18" i="1"/>
  <c r="F17" i="1"/>
  <c r="G17" i="1" s="1"/>
  <c r="G81" i="1"/>
  <c r="F99" i="1"/>
  <c r="G99" i="1" s="1"/>
  <c r="G133" i="1"/>
  <c r="G113" i="1"/>
  <c r="F289" i="1"/>
  <c r="G289" i="1" s="1"/>
  <c r="F124" i="1"/>
  <c r="G124" i="1" s="1"/>
  <c r="F214" i="1"/>
  <c r="G214" i="1" s="1"/>
  <c r="G215" i="1"/>
  <c r="F149" i="1"/>
  <c r="G149" i="1" s="1"/>
  <c r="G150" i="1"/>
  <c r="G231" i="1"/>
  <c r="G138" i="1"/>
  <c r="E16" i="1"/>
  <c r="E15" i="1" s="1"/>
  <c r="D16" i="1"/>
  <c r="D15" i="1" s="1"/>
  <c r="C16" i="1"/>
  <c r="C15" i="1" s="1"/>
  <c r="F98" i="1" l="1"/>
  <c r="G98" i="1" s="1"/>
  <c r="F230" i="1"/>
  <c r="F229" i="1" s="1"/>
  <c r="G229" i="1" s="1"/>
  <c r="F16" i="1"/>
  <c r="G230" i="1" l="1"/>
  <c r="F15" i="1"/>
  <c r="G15" i="1" s="1"/>
  <c r="G16" i="1"/>
</calcChain>
</file>

<file path=xl/sharedStrings.xml><?xml version="1.0" encoding="utf-8"?>
<sst xmlns="http://schemas.openxmlformats.org/spreadsheetml/2006/main" count="604" uniqueCount="451">
  <si>
    <t>КВД</t>
  </si>
  <si>
    <t>Наименование КВД</t>
  </si>
  <si>
    <t>1 00 00 000 00 0000 000</t>
  </si>
  <si>
    <t>НАЛОГОВЫЕ И НЕНАЛОГОВЫЕ ДОХОДЫ</t>
  </si>
  <si>
    <t>1 01 00 000 00 0000 000</t>
  </si>
  <si>
    <t>НАЛОГИ НА ПРИБЫЛЬ, ДОХОДЫ</t>
  </si>
  <si>
    <t>1 01 02 000 01 0000 110</t>
  </si>
  <si>
    <t>Налог на доходы физических лиц</t>
  </si>
  <si>
    <t>1 01 02 010 01 0000 110</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</si>
  <si>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</si>
  <si>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1 01 02 010 01 1000 110</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</si>
  <si>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</si>
  <si>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1 01 02 020 01 0000 110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</si>
  <si>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</si>
  <si>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1 01 02 020 01 1000 110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</si>
  <si>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</si>
  <si>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</si>
  <si>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</si>
  <si>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1 01 02 030 01 1000 110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</si>
  <si>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</si>
  <si>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1 01 02 030 01 3000 110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</si>
  <si>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</si>
  <si>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1 01 02 040 01 0000 110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</si>
  <si>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</si>
  <si>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1 01 02 040 01 1000 110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</si>
  <si>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</si>
  <si>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1 01 02 130 01 0000 110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</si>
  <si>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</si>
  <si>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1 01 02 130 01 1000 110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</si>
  <si>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</si>
  <si>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1 01 02 140 01 0000 110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</si>
  <si>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</si>
  <si>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1 01 02 140 01 1000 110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</si>
  <si>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</si>
  <si>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1 01 02 200 01 0000 110</t>
  </si>
  <si>
    <t>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t>
  </si>
  <si>
    <t>1 01 02 200 01 1000 110</t>
  </si>
  <si>
    <t>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</si>
  <si>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1 01 02 210 01 0000 110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</si>
  <si>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</si>
  <si>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1 01 02 210 01 1000 110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</si>
  <si>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</si>
  <si>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1 03 00 000 00 0000 000</t>
  </si>
  <si>
    <t>НАЛОГИ НА ТОВАРЫ (РАБОТЫ, УСЛУГИ), РЕАЛИЗУЕМЫЕ НА ТЕРРИТОРИИ РОССИЙСКОЙ ФЕДЕРАЦИИ</t>
  </si>
  <si>
    <t>1 03 02 000 01 0000 110</t>
  </si>
  <si>
    <t>Акцизы по подакцизным товарам (продукции), производимым на территории Российской Федерации</t>
  </si>
  <si>
    <t>1 03 02 230 01 0000 110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</si>
  <si>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</si>
  <si>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</si>
  <si>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</si>
  <si>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</si>
  <si>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</si>
  <si>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</si>
  <si>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</si>
  <si>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</si>
  <si>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</si>
  <si>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</si>
  <si>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</si>
  <si>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</si>
  <si>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</si>
  <si>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</si>
  <si>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</si>
  <si>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1 05 00 000 00 0000 000</t>
  </si>
  <si>
    <t>НАЛОГИ НА СОВОКУПНЫЙ ДОХОД</t>
  </si>
  <si>
    <t>1 05 01 000 00 0000 110</t>
  </si>
  <si>
    <t>Налог, взимаемый в связи с применением упрощенной системы налогообложения</t>
  </si>
  <si>
    <t>1 05 01 010 01 0000 110</t>
  </si>
  <si>
    <t>Налог, взимаемый с налогоплательщиков, выбравших в качестве объекта налогообложения доходы</t>
  </si>
  <si>
    <t>1 05 01 011 01 0000 110</t>
  </si>
  <si>
    <t>1 05 01 011 01 1000 110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</si>
  <si>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</si>
  <si>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1 05 01 011 01 3000 110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</si>
  <si>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</si>
  <si>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1 05 01 020 01 0000 110</t>
  </si>
  <si>
    <t>Налог, взимаемый с налогоплательщиков, выбравших в качестве объекта налогообложения доходы, уменьшенные на величину расходов</t>
  </si>
  <si>
    <t>1 05 01 021 01 0000 110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</si>
  <si>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</si>
  <si>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1 05 01 021 01 1000 110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</si>
  <si>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</si>
  <si>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1 05 02 000 02 0000 110</t>
  </si>
  <si>
    <t>Единый налог на вмененный доход для отдельных видов деятельности</t>
  </si>
  <si>
    <t>1 05 02 010 02 0000 110</t>
  </si>
  <si>
    <t>1 05 02 010 02 3000 110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</si>
  <si>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</si>
  <si>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1 05 03 000 01 0000 110</t>
  </si>
  <si>
    <t>Единый сельскохозяйственный налог</t>
  </si>
  <si>
    <t>1 05 03 010 01 0000 110</t>
  </si>
  <si>
    <t>1 05 03 010 01 1000 110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</si>
  <si>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</si>
  <si>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1 05 04 000 02 0000 110</t>
  </si>
  <si>
    <t>Налог, взимаемый в связи с применением патентной системы налогообложения</t>
  </si>
  <si>
    <t>1 05 04 060 02 0000 110</t>
  </si>
  <si>
    <t>Налог, взимаемый в связи с применением патентной системы налогообложения, зачисляемый в бюджеты муниципальных округов</t>
  </si>
  <si>
    <t>1 05 04 060 02 1000 110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</si>
  <si>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</si>
  <si>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1 06 00 000 00 0000 000</t>
  </si>
  <si>
    <t>НАЛОГИ НА ИМУЩЕСТВО</t>
  </si>
  <si>
    <t>1 06 01 000 00 0000 110</t>
  </si>
  <si>
    <t>Налог на имущество физических лиц</t>
  </si>
  <si>
    <t>1 06 01 020 14 0000 110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</si>
  <si>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</si>
  <si>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1 06 01 020 14 1000 110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</si>
  <si>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</si>
  <si>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1 06 06 000 00 0000 110</t>
  </si>
  <si>
    <t>Земельный налог</t>
  </si>
  <si>
    <t>1 06 06 030 00 0000 110</t>
  </si>
  <si>
    <t>Земельный налог с организаций</t>
  </si>
  <si>
    <t>1 06 06 032 14 0000 110</t>
  </si>
  <si>
    <t>Земельный налог с организаций, обладающих земельным участком, расположенным в границах муниципальных округов</t>
  </si>
  <si>
    <t>1 06 06 040 00 0000 110</t>
  </si>
  <si>
    <t>Земельный налог с физических лиц</t>
  </si>
  <si>
    <t>1 06 06 042 14 0000 110</t>
  </si>
  <si>
    <t>Земельный налог с физических лиц, обладающих земельным участком, расположенным в границах муниципальных округов</t>
  </si>
  <si>
    <t>1 08 00 000 00 0000 000</t>
  </si>
  <si>
    <t>ГОСУДАРСТВЕННАЯ ПОШЛИНА</t>
  </si>
  <si>
    <t>1 08 03 000 01 0000 110</t>
  </si>
  <si>
    <t>Государственная пошлина по делам, рассматриваемым в судах общей юрисдикции, мировыми судьями</t>
  </si>
  <si>
    <t>1 08 03 010 01 0000 110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</si>
  <si>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</si>
  <si>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1 08 03 010 01 1050 110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</si>
  <si>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</si>
  <si>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1 08 03 010 01 1060 110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</si>
  <si>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</si>
  <si>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1 11 00 000 00 0000 000</t>
  </si>
  <si>
    <t>ДОХОДЫ ОТ ИСПОЛЬЗОВАНИЯ ИМУЩЕСТВА, НАХОДЯЩЕГОСЯ В ГОСУДАРСТВЕННОЙ И МУНИЦИПАЛЬНОЙ СОБСТВЕННОСТИ</t>
  </si>
  <si>
    <t>1 11 05 000 00 0000 120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</si>
  <si>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</si>
  <si>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1 11 05 010 00 0000 120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</si>
  <si>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</si>
  <si>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1 11 05 012 14 0000 120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</si>
  <si>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</si>
  <si>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1 11 05 020 00 0000 120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</si>
  <si>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</si>
  <si>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1 11 05 024 14 0000 120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</si>
  <si>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</si>
  <si>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1 11 05 030 00 0000 120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</si>
  <si>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</si>
  <si>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1 11 05 034 14 0000 120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</si>
  <si>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</si>
  <si>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1 11 05 070 00 0000 120</t>
  </si>
  <si>
    <t>Доходы от сдачи в аренду имущества, составляющего государственную (муниципальную) казну (за исключением земельных участков)</t>
  </si>
  <si>
    <t>1 11 05 074 14 0000 120</t>
  </si>
  <si>
    <t>Доходы от сдачи в аренду имущества, составляющего казну муниципальных округов (за исключением земельных участков)</t>
  </si>
  <si>
    <t>1 11 05 300 00 0000 120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</si>
  <si>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</si>
  <si>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1 11 05 310 00 0000 120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</si>
  <si>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</si>
  <si>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1 11 05 312 14 0000 120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</si>
  <si>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</si>
  <si>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1 11 05 320 00 0000 120</t>
  </si>
  <si>
    <t>Плата по соглашениям об установлении сервитута в отношении земельных участков после разграничения государственной собственности на землю</t>
  </si>
  <si>
    <t>1 11 05 324 14 0000 120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</si>
  <si>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</si>
  <si>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1 11 09 000 00 0000 120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</si>
  <si>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</si>
  <si>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</si>
  <si>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</si>
  <si>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</si>
  <si>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</si>
  <si>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1 13 00 000 00 0000 000</t>
  </si>
  <si>
    <t>ДОХОДЫ ОТ ОКАЗАНИЯ ПЛАТНЫХ УСЛУГ И КОМПЕНСАЦИИ ЗАТРАТ ГОСУДАРСТВА</t>
  </si>
  <si>
    <t>1 13 01 000 00 0000 130</t>
  </si>
  <si>
    <t>Доходы от оказания платных услуг (работ)</t>
  </si>
  <si>
    <t>1 13 01 990 00 0000 130</t>
  </si>
  <si>
    <t>Прочие доходы от оказания платных услуг (работ)</t>
  </si>
  <si>
    <t>1 13 01 994 14 0000 130</t>
  </si>
  <si>
    <t>Прочие доходы от оказания платных услуг (работ) получателями средств бюджетов муниципальных округов</t>
  </si>
  <si>
    <t>1 13 02 000 00 0000 130</t>
  </si>
  <si>
    <t>Доходы от компенсации затрат государства</t>
  </si>
  <si>
    <t>1 13 02 060 00 0000 130</t>
  </si>
  <si>
    <t>Доходы, поступающие в порядке возмещения расходов, понесенных в связи с эксплуатацией имущества</t>
  </si>
  <si>
    <t>1 13 02 064 14 0000 130</t>
  </si>
  <si>
    <t>Доходы, поступающие в порядке возмещения расходов, понесенных в связи с эксплуатацией имущества муниципальных округов</t>
  </si>
  <si>
    <t>1 13 02 990 00 0000 130</t>
  </si>
  <si>
    <t>Прочие доходы от компенсации затрат государства</t>
  </si>
  <si>
    <t>1 13 02 994 14 0000 130</t>
  </si>
  <si>
    <t>Прочие доходы от компенсации затрат бюджетов муниципальных округов</t>
  </si>
  <si>
    <t>1 14 00 000 00 0000 000</t>
  </si>
  <si>
    <t>ДОХОДЫ ОТ ПРОДАЖИ МАТЕРИАЛЬНЫХ И НЕМАТЕРИАЛЬНЫХ АКТИВОВ</t>
  </si>
  <si>
    <t>1 14 02 000 00 0000 000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</si>
  <si>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</si>
  <si>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1 14 02 040 14 0000 410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</si>
  <si>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</si>
  <si>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1 14 02 043 14 0000 410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</si>
  <si>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</si>
  <si>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1 14 06 000 00 0000 430</t>
  </si>
  <si>
    <t>Доходы от продажи земельных участков, находящихся в государственной и муниципальной собственности</t>
  </si>
  <si>
    <t>1 14 06 010 00 0000 430</t>
  </si>
  <si>
    <t>Доходы от продажи земельных участков, государственная собственность на которые не разграничена</t>
  </si>
  <si>
    <t>1 14 06 012 14 0000 430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</si>
  <si>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</si>
  <si>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1 14 06 020 00 0000 430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</si>
  <si>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</si>
  <si>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1 14 06 024 14 0000 430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</si>
  <si>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</si>
  <si>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1 14 06 300 00 0000 430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</si>
  <si>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</si>
  <si>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1 14 06 310 00 0000 430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</si>
  <si>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</si>
  <si>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1 14 06 312 14 0000 430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</si>
  <si>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</si>
  <si>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1 16 00 000 00 0000 000</t>
  </si>
  <si>
    <t>ШТРАФЫ, САНКЦИИ, ВОЗМЕЩЕНИЕ УЩЕРБА</t>
  </si>
  <si>
    <t>1 16 01 000 01 0000 140</t>
  </si>
  <si>
    <t>Административные штрафы, установленные Кодексом Российской Федерации об административных правонарушениях</t>
  </si>
  <si>
    <t>1 16 01 050 01 0000 140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</si>
  <si>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</si>
  <si>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1 16 01 053 01 0000 140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</si>
  <si>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</si>
  <si>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1 16 01 053 01 0035 140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</si>
  <si>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</si>
  <si>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1 16 01 053 01 9000 140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</si>
  <si>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</si>
  <si>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1 16 01 060 01 0000 140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</si>
  <si>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</si>
  <si>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1 16 01 063 01 0000 140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</si>
  <si>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</si>
  <si>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1 16 01 063 01 0009 140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</si>
  <si>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</si>
  <si>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1 16 01 063 01 0023 140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</si>
  <si>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</si>
  <si>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1 16 01 063 01 0091 140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</si>
  <si>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</si>
  <si>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1 16 01 063 01 0101 140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</si>
  <si>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</si>
  <si>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1 16 01 063 01 9000 140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</si>
  <si>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</si>
  <si>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1 16 01 070 01 0000 140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</si>
  <si>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</si>
  <si>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1 16 01 073 01 0000 140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</si>
  <si>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</si>
  <si>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1 16 01 073 01 0017 140</t>
  </si>
  <si>
    <t>1 16 01 073 01 0019 140</t>
  </si>
  <si>
    <t>1 16 01 073 01 0027 140</t>
  </si>
  <si>
    <t>1 16 01 140 01 0000 140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</si>
  <si>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</si>
  <si>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1 16 01 143 01 0000 140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</si>
  <si>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</si>
  <si>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1 16 01 143 01 0002 140</t>
  </si>
  <si>
    <t>1 16 01 170 01 0000 140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</si>
  <si>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</si>
  <si>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1 16 01 173 01 0000 140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</si>
  <si>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</si>
  <si>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1 16 01 173 01 0008 140</t>
  </si>
  <si>
    <t>1 16 01 190 01 0000 140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</si>
  <si>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</si>
  <si>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1 16 01 193 01 0000 140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</si>
  <si>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</si>
  <si>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1 16 01 193 01 0005 140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</si>
  <si>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</si>
  <si>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1 16 01 193 01 0013 140</t>
  </si>
  <si>
    <t>1 16 01 193 01 9000 140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</si>
  <si>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</si>
  <si>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1 16 01 200 01 0000 140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</si>
  <si>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</si>
  <si>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1 16 01 203 01 0000 140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</si>
  <si>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</si>
  <si>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1 16 01 203 01 0008 140</t>
  </si>
  <si>
    <t>1 16 01 203 01 0021 140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</si>
  <si>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</si>
  <si>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1 16 01 203 01 9000 140</t>
  </si>
  <si>
    <t>1 16 01 330 00 0000 140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</si>
  <si>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</si>
  <si>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1 16 01 333 01 0000 140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</si>
  <si>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</si>
  <si>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1 16 01 333 01 0016 140</t>
  </si>
  <si>
    <t>1 16 01 333 01 0171 140</t>
  </si>
  <si>
    <t>1 16 07 000 00 0000 140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</si>
  <si>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</si>
  <si>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1 16 07 090 00 0000 140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</si>
  <si>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</si>
  <si>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1 16 07 090 14 0000 140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</si>
  <si>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</si>
  <si>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1 16 11 000 01 0000 140</t>
  </si>
  <si>
    <t>Платежи, уплачиваемые в целях возмещения вреда</t>
  </si>
  <si>
    <t>1 16 11 050 01 0000 140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</si>
  <si>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</si>
  <si>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1 17 00 000 00 0000 000</t>
  </si>
  <si>
    <t>ПРОЧИЕ НЕНАЛОГОВЫЕ ДОХОДЫ</t>
  </si>
  <si>
    <t>1 17 15 000 00 0000 150</t>
  </si>
  <si>
    <t>Инициативные платежи</t>
  </si>
  <si>
    <t>1 17 15 020 14 0000 150</t>
  </si>
  <si>
    <t>Инициативные платежи, зачисляемые в бюджеты муниципальных округов</t>
  </si>
  <si>
    <t>1 17 15 020 14 0001 150</t>
  </si>
  <si>
    <t>Инициативные платежи, зачисляемые в бюджеты муниципальных округов (Устройство кровли и ремонт уличной сцены на центральной площади в с. Уинское)</t>
  </si>
  <si>
    <t>1 17 15 020 14 0002 150</t>
  </si>
  <si>
    <t>Инициативные платежи, зачисляемые в бюджеты муниципальных округов (Устройство площадки с уличными тренажёрами по ул. 8 Марта в с. Уинское)</t>
  </si>
  <si>
    <t>1 17 15 020 14 0003 150</t>
  </si>
  <si>
    <t>Инициативные платежи, зачисляемые в бюджеты муниципальных округов (Ремонт и благоустройство памятника, установленного в честь воинов погибших в годы ВОВ в д. Усть-Телёс)</t>
  </si>
  <si>
    <t>1 17 15 020 14 0004 150</t>
  </si>
  <si>
    <t>Инициативные платежи, зачисляемые в бюджеты муниципальных округов (Устройство и благоустройство памятного мемориала в с. Верхний Сып)</t>
  </si>
  <si>
    <t>1 17 15 020 14 0005 150</t>
  </si>
  <si>
    <t>Инициативные платежи, зачисляемые в бюджеты муниципальных округов (Ремонт и благоустройство памятника в д. Митрохи)</t>
  </si>
  <si>
    <t>1 17 15 020 14 0006 150</t>
  </si>
  <si>
    <t>Инициативные платежи, зачисляемые в бюджеты муниципальных округов (Устройство детской игровой площадки "Красная горка" в д. Красногорка)</t>
  </si>
  <si>
    <t>2 00 00 000 00 0000 000</t>
  </si>
  <si>
    <t>БЕЗВОЗМЕЗДНЫЕ ПОСТУПЛЕНИЯ</t>
  </si>
  <si>
    <t>2 02 00 000 00 0000 000</t>
  </si>
  <si>
    <t>БЕЗВОЗМЕЗДНЫЕ ПОСТУПЛЕНИЯ ОТ ДРУГИХ БЮДЖЕТОВ БЮДЖЕТНОЙ СИСТЕМЫ РОССИЙСКОЙ ФЕДЕРАЦИИ</t>
  </si>
  <si>
    <t>2 02 10 000 00 0000 150</t>
  </si>
  <si>
    <t>Дотации бюджетам бюджетной системы Российской Федерации</t>
  </si>
  <si>
    <t>2 02 15 001 00 0000 150</t>
  </si>
  <si>
    <t>Дотации на выравнивание бюджетной обеспеченности</t>
  </si>
  <si>
    <t>2 02 15 001 14 0000 150</t>
  </si>
  <si>
    <t>Дотации бюджетам муниципальных округов на выравнивание бюджетной обеспеченности из бюджета субъекта Российской Федерации</t>
  </si>
  <si>
    <t>2 02 19 999 00 0000 150</t>
  </si>
  <si>
    <t>Прочие дотации</t>
  </si>
  <si>
    <t>2 02 19 999 14 0000 150</t>
  </si>
  <si>
    <t>Прочие дотации бюджетам муниципальных округов</t>
  </si>
  <si>
    <t>2 02 20 000 00 0000 150</t>
  </si>
  <si>
    <t>Субсидии бюджетам бюджетной системы Российской Федерации (межбюджетные субсидии)</t>
  </si>
  <si>
    <t>2 02 25 555 00 0000 150</t>
  </si>
  <si>
    <t>Субсидии бюджетам на реализацию программ формирования современной городской среды</t>
  </si>
  <si>
    <t>2 02 25 555 14 0000 150</t>
  </si>
  <si>
    <t>Субсидии бюджетам муниципальных округов на реализацию программ формирования современной городской среды</t>
  </si>
  <si>
    <t>2 02 29 999 00 0000 150</t>
  </si>
  <si>
    <t>Прочие субсидии</t>
  </si>
  <si>
    <t>2 02 29 999 14 0000 150</t>
  </si>
  <si>
    <t>Прочие субсидии бюджетам муниципальных округов</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</si>
  <si>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жилищного фонда на территории Пермского края, признанного аварийного после 1 января 2017 года</t>
  </si>
  <si>
    <t>2 02 30 000 00 0000 150</t>
  </si>
  <si>
    <t>Субвенции бюджетам бюджетной системы Российской Федерации</t>
  </si>
  <si>
    <t>2 02 30 024 00 0000 150</t>
  </si>
  <si>
    <t>Субвенции местным бюджетам на выполнение передаваемых полномочий субъектов Российской Федерации</t>
  </si>
  <si>
    <t>2 02 30 024 14 0000 150</t>
  </si>
  <si>
    <t>Субвенции бюджетам муниципальных округов на выполнение передаваемых полномочий субъектов Российской Федерации</t>
  </si>
  <si>
    <t>2 02 35 082 00 0000 150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</si>
  <si>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</si>
  <si>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2 02 35 082 14 0000 150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</si>
  <si>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</si>
  <si>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2 02 35 118 00 0000 150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</si>
  <si>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</si>
  <si>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2 02 35 118 14 0000 150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</si>
  <si>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</si>
  <si>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2 02 35 120 00 0000 150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</si>
  <si>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</si>
  <si>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</si>
  <si>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</si>
  <si>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2 02 35 930 00 0000 150</t>
  </si>
  <si>
    <t>Субвенции бюджетам на государственную регистрацию актов гражданского состояния</t>
  </si>
  <si>
    <t>2 02 35 930 14 0000 150</t>
  </si>
  <si>
    <t>Субвенции бюджетам муниципальных округов на государственную регистрацию актов гражданского состояния</t>
  </si>
  <si>
    <t>2 02 39 999 00 0000 150</t>
  </si>
  <si>
    <t>Прочие субвенции</t>
  </si>
  <si>
    <t>2 02 39 999 14 0000 150</t>
  </si>
  <si>
    <t>Прочие субвенции бюджетам муниципальных округов</t>
  </si>
  <si>
    <t>2 02 40 000 00 0000 150</t>
  </si>
  <si>
    <t>Иные межбюджетные трансферты</t>
  </si>
  <si>
    <t>2 02 45 050 00 0000 150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</si>
  <si>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</si>
  <si>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2 02 45 050 14 0000 150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</si>
  <si>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</si>
  <si>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2 02 45 179 00 0000 150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</si>
  <si>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</si>
  <si>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2 02 45 179 14 0000 150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</si>
  <si>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</si>
  <si>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2 02 45 303 00 0000 150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</si>
  <si>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</si>
  <si>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2 02 45 303 14 0000 150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</si>
  <si>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</si>
  <si>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2 02 49 999 00 0000 150</t>
  </si>
  <si>
    <t>Прочие межбюджетные трансферты, передаваемые бюджетам</t>
  </si>
  <si>
    <t>2 02 49 999 14 0000 150</t>
  </si>
  <si>
    <t>Прочие межбюджетные трансферты, передаваемые бюджетам муниципальных округов</t>
  </si>
  <si>
    <t>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</si>
  <si>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Иные МБТ на обеспечение жильем молодых семей</t>
  </si>
  <si>
    <t>Иные МБТ на организацию занятий физической культурой в образовательных организациях</t>
  </si>
  <si>
    <t>Иные МБТ на предоставление бесплатного горячего питания обучающимся 5-11 классов общеобразовательных организаций, являющихся детьми участников специальной военной операции</t>
  </si>
  <si>
    <t>Иные МБТ на организацию бесплатного горячего питания обучающихся, получающих начальное общее образование в муниципальных образовательных организациях"</t>
  </si>
  <si>
    <t>2 03 00 000 00 0000 000</t>
  </si>
  <si>
    <t>БЕЗВОЗМЕЗДНЫЕ ПОСТУПЛЕНИЯ ОТ ГОСУДАРСТВЕННЫХ (МУНИЦИПАЛЬНЫХ) ОРГАНИЗАЦИЙ</t>
  </si>
  <si>
    <t>2 03 04 000 14 0000 150</t>
  </si>
  <si>
    <t>Безвозмездные поступления от государственных (муниципальных) организаций в бюджеты муниципальных округов</t>
  </si>
  <si>
    <t>2 03 04 099 14 0000 150</t>
  </si>
  <si>
    <t>Прочие безвозмездные поступления от государственных (муниципальных) организаций в бюджеты муниципальных округов</t>
  </si>
  <si>
    <t>2 18 00 000 00 0000 000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</si>
  <si>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</si>
  <si>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2 18 00 000 00 0000 150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</si>
  <si>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</si>
  <si>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2 18 00 000 14 0000 150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</si>
  <si>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</si>
  <si>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2 18 04 000 14 0000 150</t>
  </si>
  <si>
    <t>Доходы бюджетов муниципальных округов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</si>
  <si>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2 18 04 010 14 0000 150</t>
  </si>
  <si>
    <t>Доходы бюджетов муниципальных округов от возврата бюджетными учреждениями остатков субсидий прошлых лет</t>
  </si>
  <si>
    <t>2 19 00 000 00 0000 000</t>
  </si>
  <si>
    <t>ВОЗВРАТ ОСТАТКОВ СУБСИДИЙ, СУБВЕНЦИЙ И ИНЫХ МЕЖБЮДЖЕТНЫХ ТРАНСФЕРТОВ, ИМЕЮЩИХ ЦЕЛЕВОЕ НАЗНАЧЕНИЕ, ПРОШЛЫХ ЛЕТ</t>
  </si>
  <si>
    <t>2 19 00 000 14 0000 150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</si>
  <si>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</si>
  <si>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2 19 35 082 14 0000 150</t>
  </si>
  <si>
    <t>Возврат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муниципальных округов</t>
  </si>
  <si>
    <t>2 19 45 050 14 0000 150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</si>
  <si>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округов</t>
  </si>
  <si>
    <t>2 19 45 303 14 0000 150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</si>
  <si>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</si>
  <si>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2 19 60 010 14 0000 150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</si>
  <si>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</si>
  <si>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Утвержденный план на 2026 год</t>
  </si>
  <si>
    <t xml:space="preserve">Уточненный план </t>
  </si>
  <si>
    <t>на 2026 год</t>
  </si>
  <si>
    <t>на 01.04.2026</t>
  </si>
  <si>
    <t>Исполнено за 1 квартал 2026 года</t>
  </si>
  <si>
    <t>1</t>
  </si>
  <si>
    <t>2</t>
  </si>
  <si>
    <t>3</t>
  </si>
  <si>
    <t>4</t>
  </si>
  <si>
    <t>5</t>
  </si>
  <si>
    <t>6</t>
  </si>
  <si>
    <t>7</t>
  </si>
  <si>
    <t>Субсидии в целях компенсации расходов учредителя муниципальной образовательной организации, реализующей основные общеобразовательные программы, по организации бесплатной перевозки обучающихся, проживающих на территории Ординского муниципального округа, к данной образовательной организации</t>
  </si>
  <si>
    <t>Субсидии на реаизацию мероприятий с участием средств самообложения граждан</t>
  </si>
  <si>
    <t>Единая субвенция на выполнение отдельных государственных полномочий в сфере образования (госстандарт в дошкольных  и общеобразовательных организациях)</t>
  </si>
  <si>
    <t>Единая субвенция на выполнение отдельных государственных полномочий в сфере образования (госстандарт в общеобразовательных организациях)</t>
  </si>
  <si>
    <t>Единая субвенция на выполнение отдельных государственных полномочий в сфере образования (меры социальной поддержки руководителям и педагогическим работникам)</t>
  </si>
  <si>
    <t>Единая субвенция на выполнение отдельных государственных полномочий в сфере образования (меры социальной поддержки семьям, имеющим детей, по обеспечению питанием обучающихся общеобразовательных организаций)</t>
  </si>
  <si>
    <t>Единая субвенция на выполнение отдельных государственных полномочий в сфере образования(компенсация части родительской платы)</t>
  </si>
  <si>
    <t>Субвенции на обеспечение отдыха и оздоровления детей</t>
  </si>
  <si>
    <t>Субвенции на образование комиссий по делам несовершеннолетних и защите их прав и организация их деятельности</t>
  </si>
  <si>
    <t>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 работающим и проживающим в сельской местности и поселках городского типа (рабочих поселках), по оплате жилого помещения и коммунальных услуг</t>
  </si>
  <si>
    <t>Субвенции на осуществление государственных полномочий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местности</t>
  </si>
  <si>
    <t>Субвенции на организацию осуществления государтсвенных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</si>
  <si>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Субвенции на составление протоколов об административных правонарушениях</t>
  </si>
  <si>
    <t>Субвенции на осуществление полномочий по созданию и организации деятельности дминистративных комиссий</t>
  </si>
  <si>
    <t>Субвенции на администрирование государственных полномочий по организации мероприятий при осуществлении деятельности по обращению с животными без владельцев</t>
  </si>
  <si>
    <t>Субвенции на организацию мероприятий при осуществлении деятельности по обращению с животными без владельцев</t>
  </si>
  <si>
    <t>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t>
  </si>
  <si>
    <t>Субвенции на обеспечение хранения, комплектования, учета и использования архивных документов государственной части документов Архивного фонда Пермского края</t>
  </si>
  <si>
    <t xml:space="preserve">Субвенции на строительство и приобретение жилых помещений для формирования специализированного жилищного фонда для обеспечения жилыми помещениями детей-сирот,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 </t>
  </si>
  <si>
    <t>Субвенции на содержание жилых помещений специализированного жилищного фонда для детей-сирот, детей, оставшихся без попечения родителей, лиц из их числа</t>
  </si>
  <si>
    <t>Приложение 1</t>
  </si>
  <si>
    <t>к постановлению администрации</t>
  </si>
  <si>
    <t>Уинского муниципального округа</t>
  </si>
  <si>
    <t>Пермского края</t>
  </si>
  <si>
    <t>рублей</t>
  </si>
  <si>
    <t>% выполнения уточненного плана на 01.04.2026 г.</t>
  </si>
  <si>
    <t>ВСЕГО</t>
  </si>
  <si>
    <t>Информация по исполнению доходов бюджета Уинского муниципального округа Пермского края за 1 квартал 2026 года</t>
  </si>
  <si>
    <t>НАЛОГОВЫЕ ДОХОДЫ</t>
  </si>
  <si>
    <t>НЕНАЛОГОВЫЕ ДОХОДЫ</t>
  </si>
  <si>
    <t>Иные дотации на стимулирование муниципальных образований к росту доходов</t>
  </si>
  <si>
    <t xml:space="preserve">Единая субвенция на выполнение отдельных государственных полномочий в сфере образования </t>
  </si>
  <si>
    <t>в том числе:</t>
  </si>
  <si>
    <t>Субсидии на разработку пректов межевания территории и проведение комплексных кадастровых работ</t>
  </si>
  <si>
    <t>Субсидии на мероприятия по расселению жилищного фонда, признанного аварийным после 01 января 2017 г., в т.ч. в целях предотвращения ЧС</t>
  </si>
  <si>
    <t>Субсидии на софинансирование проектов инициативного бюджетирования</t>
  </si>
  <si>
    <t>Субсидии на снос расселенных жилых домов и нежилых зданий (сооружений), расположенных на территории муниципальных образований Пермского края</t>
  </si>
  <si>
    <t>Субсидии на реализацию программы "Комфортный край"</t>
  </si>
  <si>
    <t>Субсидии на реализацию мероприятия "Умею плавать"</t>
  </si>
  <si>
    <t>Субсидии на проектирование, строительство (реконструкцию), капитальный ремонт и ремонт автомобильных дорог общего пользования местного значения, находящихся на территории Пермского края</t>
  </si>
  <si>
    <t>Субсидии на поддержку муниципальных программ формирования современной городской среды (расходы, не софинансируемые из федерального бюджета)</t>
  </si>
  <si>
    <t>Субсидии на выплату материального стимулирования народным дружинникам за участие в охране общественного порядка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</si>
</sst>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0.0"/>
  </numFmts>
  <fonts count="5" x14ac:knownFonts="1">
    <font>
      <sz val="10"/>
      <name val="Arial"/>
    </font>
    <font>
      <sz val="10"/>
      <name val="Times New Roman"/>
      <family val="1"/>
      <charset val="204"/>
    </font>
    <font>
      <sz val="8"/>
      <name val="Times New Roman"/>
      <family val="1"/>
      <charset val="204"/>
    </font>
    <font>
      <b/>
      <sz val="8"/>
      <name val="Times New Roman"/>
      <family val="1"/>
      <charset val="204"/>
    </font>
    <font>
      <b/>
      <sz val="10"/>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33">
    <xf numFmtId="0" fontId="0" fillId="0" borderId="0" xfId="0"/>
    <xf numFmtId="0" fontId="2" fillId="0" borderId="0" xfId="0" applyFont="1" applyFill="1" applyBorder="1" applyAlignment="1" applyProtection="1"/>
    <xf numFmtId="0" fontId="2" fillId="0" borderId="0" xfId="0" applyFont="1" applyFill="1"/>
    <xf numFmtId="0" fontId="2" fillId="0" borderId="0" xfId="0" applyFont="1" applyFill="1" applyBorder="1" applyAlignment="1" applyProtection="1">
      <alignment horizontal="left"/>
    </xf>
    <xf numFmtId="0" fontId="2" fillId="0" borderId="0" xfId="0" applyFont="1" applyFill="1" applyBorder="1" applyAlignment="1" applyProtection="1">
      <alignment horizontal="center"/>
    </xf>
    <xf numFmtId="49" fontId="2" fillId="0" borderId="0" xfId="0" applyNumberFormat="1" applyFont="1" applyFill="1" applyBorder="1" applyAlignment="1" applyProtection="1"/>
    <xf numFmtId="0" fontId="2" fillId="0" borderId="0" xfId="0" applyFont="1" applyFill="1" applyBorder="1" applyAlignment="1" applyProtection="1">
      <alignment wrapText="1"/>
    </xf>
    <xf numFmtId="49" fontId="1" fillId="0" borderId="1" xfId="0" applyNumberFormat="1" applyFont="1" applyFill="1" applyBorder="1" applyAlignment="1" applyProtection="1">
      <alignment horizontal="center" vertical="center" wrapText="1"/>
    </xf>
    <xf numFmtId="0" fontId="2" fillId="0" borderId="0" xfId="0" applyFont="1" applyFill="1" applyAlignment="1">
      <alignment horizontal="center"/>
    </xf>
    <xf numFmtId="49" fontId="2" fillId="0" borderId="2" xfId="0" applyNumberFormat="1" applyFont="1" applyFill="1" applyBorder="1" applyAlignment="1" applyProtection="1">
      <alignment horizontal="center" vertical="center" wrapText="1"/>
    </xf>
    <xf numFmtId="4" fontId="2" fillId="0" borderId="2" xfId="0" applyNumberFormat="1" applyFont="1" applyFill="1" applyBorder="1" applyAlignment="1" applyProtection="1">
      <alignment horizontal="right" vertical="center" wrapText="1"/>
    </xf>
    <xf numFmtId="49" fontId="2" fillId="0" borderId="2" xfId="0" applyNumberFormat="1" applyFont="1" applyFill="1" applyBorder="1" applyAlignment="1" applyProtection="1">
      <alignment horizontal="left" vertical="center" wrapText="1"/>
    </xf>
    <xf numFmtId="0" fontId="1" fillId="0" borderId="0" xfId="0" applyFont="1" applyBorder="1" applyAlignment="1" applyProtection="1"/>
    <xf numFmtId="0" fontId="2" fillId="0" borderId="0" xfId="0" applyFont="1" applyFill="1" applyBorder="1" applyAlignment="1" applyProtection="1">
      <alignment horizontal="right"/>
    </xf>
    <xf numFmtId="0" fontId="3" fillId="0" borderId="0" xfId="0" applyFont="1" applyFill="1"/>
    <xf numFmtId="49"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xf>
    <xf numFmtId="49" fontId="3" fillId="0" borderId="1" xfId="0" applyNumberFormat="1" applyFont="1" applyFill="1" applyBorder="1" applyAlignment="1" applyProtection="1">
      <alignment horizontal="left"/>
    </xf>
    <xf numFmtId="4" fontId="3" fillId="0" borderId="1" xfId="0" applyNumberFormat="1" applyFont="1" applyFill="1" applyBorder="1" applyAlignment="1" applyProtection="1">
      <alignment horizontal="right"/>
    </xf>
    <xf numFmtId="49"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left" vertical="center" wrapText="1"/>
    </xf>
    <xf numFmtId="4" fontId="3" fillId="0" borderId="1" xfId="0" applyNumberFormat="1" applyFont="1" applyFill="1" applyBorder="1" applyAlignment="1" applyProtection="1">
      <alignment horizontal="right" vertical="center" wrapText="1"/>
    </xf>
    <xf numFmtId="49" fontId="2" fillId="0" borderId="1" xfId="0" applyNumberFormat="1" applyFont="1" applyFill="1" applyBorder="1" applyAlignment="1" applyProtection="1">
      <alignment horizontal="left" vertical="center" wrapText="1"/>
    </xf>
    <xf numFmtId="4" fontId="2" fillId="0" borderId="1" xfId="0" applyNumberFormat="1" applyFont="1" applyFill="1" applyBorder="1" applyAlignment="1" applyProtection="1">
      <alignment horizontal="right" vertical="center" wrapText="1"/>
    </xf>
    <xf numFmtId="164" fontId="2" fillId="0" borderId="1" xfId="0" applyNumberFormat="1" applyFont="1" applyFill="1" applyBorder="1" applyAlignment="1" applyProtection="1">
      <alignment horizontal="left" vertical="center" wrapText="1"/>
    </xf>
    <xf numFmtId="165" fontId="3" fillId="0" borderId="1" xfId="0" applyNumberFormat="1" applyFont="1" applyFill="1" applyBorder="1" applyAlignment="1">
      <alignment horizontal="right" vertical="center"/>
    </xf>
    <xf numFmtId="165" fontId="2" fillId="0" borderId="1" xfId="0" applyNumberFormat="1" applyFont="1" applyFill="1" applyBorder="1" applyAlignment="1">
      <alignment horizontal="right" vertical="center"/>
    </xf>
    <xf numFmtId="0" fontId="1" fillId="0" borderId="0" xfId="0" applyFont="1" applyAlignment="1"/>
    <xf numFmtId="49" fontId="2" fillId="0" borderId="1" xfId="0" applyNumberFormat="1" applyFont="1" applyFill="1" applyBorder="1" applyAlignment="1" applyProtection="1">
      <alignment horizontal="center" vertical="center" wrapText="1"/>
    </xf>
    <xf numFmtId="49" fontId="4"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left" wrapText="1"/>
    </xf>
    <xf numFmtId="49" fontId="2" fillId="0" borderId="0" xfId="0" applyNumberFormat="1" applyFont="1" applyFill="1" applyBorder="1" applyAlignment="1" applyProtection="1">
      <alignment horizontal="lef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326"/>
  <sheetViews>
    <sheetView showGridLines="0" tabSelected="1" workbookViewId="0">
      <selection activeCell="E3" sqref="E3"/>
    </sheetView>
  </sheetViews>
  <sheetFormatPr defaultRowHeight="12.75" customHeight="1" outlineLevelRow="7" x14ac:dyDescent="0.2"/>
  <cols>
    <col min="1" max="1" width="19.28515625" style="2" customWidth="1"/>
    <col min="2" max="2" width="28" style="2" customWidth="1"/>
    <col min="3" max="3" width="11.42578125" style="2" customWidth="1"/>
    <col min="4" max="4" width="11.85546875" style="2" customWidth="1"/>
    <col min="5" max="5" width="11.5703125" style="2" customWidth="1"/>
    <col min="6" max="6" width="12.5703125" style="2" customWidth="1"/>
    <col min="7" max="7" width="11.42578125" style="2" customWidth="1"/>
    <col min="8" max="8" width="9.140625" style="2" customWidth="1"/>
    <col min="9" max="16384" width="9.140625" style="2"/>
  </cols>
  <sheetData>
    <row r="1" spans="1:8" ht="12.75" customHeight="1" x14ac:dyDescent="0.2">
      <c r="A1" s="31"/>
      <c r="B1" s="31"/>
      <c r="C1" s="31"/>
      <c r="D1" s="31"/>
      <c r="E1" s="28" t="s">
        <v>429</v>
      </c>
      <c r="F1" s="28"/>
      <c r="G1" s="28"/>
      <c r="H1" s="1"/>
    </row>
    <row r="2" spans="1:8" x14ac:dyDescent="0.2">
      <c r="A2" s="1"/>
      <c r="B2" s="1"/>
      <c r="C2" s="1"/>
      <c r="D2" s="1"/>
      <c r="E2" s="28" t="s">
        <v>430</v>
      </c>
      <c r="F2" s="28"/>
      <c r="G2" s="28"/>
      <c r="H2" s="1"/>
    </row>
    <row r="3" spans="1:8" x14ac:dyDescent="0.2">
      <c r="A3" s="3"/>
      <c r="B3" s="4"/>
      <c r="C3" s="4"/>
      <c r="D3" s="4"/>
      <c r="E3" s="12" t="s">
        <v>431</v>
      </c>
      <c r="F3" s="12"/>
      <c r="G3" s="12"/>
      <c r="H3" s="4"/>
    </row>
    <row r="4" spans="1:8" x14ac:dyDescent="0.2">
      <c r="A4" s="5"/>
      <c r="B4" s="5"/>
      <c r="C4" s="5"/>
      <c r="D4" s="5"/>
      <c r="E4" s="12" t="s">
        <v>432</v>
      </c>
      <c r="F4" s="12"/>
      <c r="G4" s="12"/>
      <c r="H4" s="4"/>
    </row>
    <row r="5" spans="1:8" ht="12.75" customHeight="1" x14ac:dyDescent="0.2">
      <c r="A5" s="30" t="s">
        <v>436</v>
      </c>
      <c r="B5" s="30"/>
      <c r="C5" s="30"/>
      <c r="D5" s="30"/>
      <c r="E5" s="30"/>
      <c r="F5" s="30"/>
      <c r="G5" s="30"/>
      <c r="H5" s="6"/>
    </row>
    <row r="6" spans="1:8" ht="11.25" x14ac:dyDescent="0.2">
      <c r="A6" s="30"/>
      <c r="B6" s="30"/>
      <c r="C6" s="30"/>
      <c r="D6" s="30"/>
      <c r="E6" s="30"/>
      <c r="F6" s="30"/>
      <c r="G6" s="30"/>
    </row>
    <row r="7" spans="1:8" ht="12.75" customHeight="1" x14ac:dyDescent="0.2">
      <c r="A7" s="30"/>
      <c r="B7" s="30"/>
      <c r="C7" s="30"/>
      <c r="D7" s="30"/>
      <c r="E7" s="30"/>
      <c r="F7" s="30"/>
      <c r="G7" s="30"/>
    </row>
    <row r="8" spans="1:8" ht="5.25" customHeight="1" x14ac:dyDescent="0.2">
      <c r="A8" s="32"/>
      <c r="B8" s="32"/>
      <c r="C8" s="32"/>
      <c r="D8" s="32"/>
      <c r="E8" s="32"/>
      <c r="F8" s="32"/>
    </row>
    <row r="9" spans="1:8" ht="11.25" hidden="1" x14ac:dyDescent="0.2">
      <c r="A9" s="32"/>
      <c r="B9" s="32"/>
      <c r="C9" s="32"/>
      <c r="D9" s="32"/>
      <c r="E9" s="32"/>
      <c r="F9" s="32"/>
    </row>
    <row r="10" spans="1:8" ht="11.25" x14ac:dyDescent="0.2">
      <c r="A10" s="1"/>
      <c r="B10" s="1"/>
      <c r="C10" s="1"/>
      <c r="D10" s="1"/>
      <c r="E10" s="1"/>
      <c r="F10" s="1"/>
      <c r="G10" s="13" t="s">
        <v>433</v>
      </c>
      <c r="H10" s="1"/>
    </row>
    <row r="11" spans="1:8" ht="22.5" customHeight="1" x14ac:dyDescent="0.2">
      <c r="A11" s="29" t="s">
        <v>0</v>
      </c>
      <c r="B11" s="29" t="s">
        <v>1</v>
      </c>
      <c r="C11" s="29" t="s">
        <v>397</v>
      </c>
      <c r="D11" s="29" t="s">
        <v>398</v>
      </c>
      <c r="E11" s="29"/>
      <c r="F11" s="29" t="s">
        <v>401</v>
      </c>
      <c r="G11" s="29" t="s">
        <v>434</v>
      </c>
    </row>
    <row r="12" spans="1:8" ht="11.25" customHeight="1" x14ac:dyDescent="0.2">
      <c r="A12" s="29"/>
      <c r="B12" s="29"/>
      <c r="C12" s="29"/>
      <c r="D12" s="29"/>
      <c r="E12" s="29"/>
      <c r="F12" s="29"/>
      <c r="G12" s="29"/>
    </row>
    <row r="13" spans="1:8" ht="14.25" customHeight="1" x14ac:dyDescent="0.2">
      <c r="A13" s="29"/>
      <c r="B13" s="29"/>
      <c r="C13" s="29"/>
      <c r="D13" s="15" t="s">
        <v>399</v>
      </c>
      <c r="E13" s="15" t="s">
        <v>400</v>
      </c>
      <c r="F13" s="29"/>
      <c r="G13" s="29"/>
    </row>
    <row r="14" spans="1:8" s="8" customFormat="1" ht="15" customHeight="1" x14ac:dyDescent="0.2">
      <c r="A14" s="15" t="s">
        <v>402</v>
      </c>
      <c r="B14" s="15" t="s">
        <v>403</v>
      </c>
      <c r="C14" s="15" t="s">
        <v>404</v>
      </c>
      <c r="D14" s="15" t="s">
        <v>405</v>
      </c>
      <c r="E14" s="15" t="s">
        <v>406</v>
      </c>
      <c r="F14" s="15" t="s">
        <v>407</v>
      </c>
      <c r="G14" s="7" t="s">
        <v>408</v>
      </c>
    </row>
    <row r="15" spans="1:8" s="14" customFormat="1" ht="10.5" x14ac:dyDescent="0.15">
      <c r="A15" s="17"/>
      <c r="B15" s="18" t="s">
        <v>435</v>
      </c>
      <c r="C15" s="19">
        <f>C16+C229</f>
        <v>612941632.67999995</v>
      </c>
      <c r="D15" s="19">
        <f>D16+D229</f>
        <v>645247717.08000004</v>
      </c>
      <c r="E15" s="19">
        <f>E16+E229</f>
        <v>149756639.54999998</v>
      </c>
      <c r="F15" s="19">
        <f>F16+F229</f>
        <v>146356367.55999997</v>
      </c>
      <c r="G15" s="26">
        <f>F15/E15*100</f>
        <v>97.729468289207475</v>
      </c>
    </row>
    <row r="16" spans="1:8" s="14" customFormat="1" ht="21" x14ac:dyDescent="0.15">
      <c r="A16" s="20" t="s">
        <v>2</v>
      </c>
      <c r="B16" s="21" t="s">
        <v>3</v>
      </c>
      <c r="C16" s="22">
        <f>C18+C47+C57+C81+C91+C99+C124+C133+C149+C214</f>
        <v>91220915.459999993</v>
      </c>
      <c r="D16" s="22">
        <f>D18+D47+D57+D81+D91+D99+D124+D133+D149+D214</f>
        <v>91220915.459999993</v>
      </c>
      <c r="E16" s="22">
        <f>E18+E47+E57+E81+E91+E99+E124+E133+E149+E214</f>
        <v>19203275.460000001</v>
      </c>
      <c r="F16" s="22">
        <f>F18+F47+F57+F81+F91+F99+F124+F133+F149+F214</f>
        <v>17131435.27</v>
      </c>
      <c r="G16" s="26">
        <f t="shared" ref="G16:G76" si="0">F16/E16*100</f>
        <v>89.211006245702208</v>
      </c>
    </row>
    <row r="17" spans="1:7" s="14" customFormat="1" ht="10.5" x14ac:dyDescent="0.15">
      <c r="A17" s="20"/>
      <c r="B17" s="21" t="s">
        <v>437</v>
      </c>
      <c r="C17" s="22">
        <f>C18+C47+C57+C81+C91</f>
        <v>63466000</v>
      </c>
      <c r="D17" s="22">
        <f t="shared" ref="D17:F17" si="1">D18+D47+D57+D81+D91</f>
        <v>63466000</v>
      </c>
      <c r="E17" s="22">
        <f t="shared" si="1"/>
        <v>12326750</v>
      </c>
      <c r="F17" s="22">
        <f t="shared" si="1"/>
        <v>9544922.7700000014</v>
      </c>
      <c r="G17" s="26">
        <f t="shared" si="0"/>
        <v>77.432597967834198</v>
      </c>
    </row>
    <row r="18" spans="1:7" s="14" customFormat="1" ht="19.5" customHeight="1" outlineLevel="1" x14ac:dyDescent="0.15">
      <c r="A18" s="20" t="s">
        <v>4</v>
      </c>
      <c r="B18" s="21" t="s">
        <v>5</v>
      </c>
      <c r="C18" s="22">
        <f>C19</f>
        <v>37006000</v>
      </c>
      <c r="D18" s="22">
        <f t="shared" ref="D18:F18" si="2">D19</f>
        <v>37006000</v>
      </c>
      <c r="E18" s="22">
        <f t="shared" si="2"/>
        <v>6870500</v>
      </c>
      <c r="F18" s="22">
        <f t="shared" si="2"/>
        <v>5230014.9900000012</v>
      </c>
      <c r="G18" s="26">
        <f t="shared" si="0"/>
        <v>76.122771122916831</v>
      </c>
    </row>
    <row r="19" spans="1:7" ht="11.25" outlineLevel="2" x14ac:dyDescent="0.2">
      <c r="A19" s="15" t="s">
        <v>6</v>
      </c>
      <c r="B19" s="23" t="s">
        <v>7</v>
      </c>
      <c r="C19" s="24">
        <f>C20+C24+C27+C32+C35+C38+C44+C41</f>
        <v>37006000</v>
      </c>
      <c r="D19" s="24">
        <f t="shared" ref="D19:F19" si="3">D20+D24+D27+D32+D35+D38+D44+D41</f>
        <v>37006000</v>
      </c>
      <c r="E19" s="24">
        <f t="shared" si="3"/>
        <v>6870500</v>
      </c>
      <c r="F19" s="24">
        <f t="shared" si="3"/>
        <v>5230014.9900000012</v>
      </c>
      <c r="G19" s="27">
        <f t="shared" si="0"/>
        <v>76.122771122916831</v>
      </c>
    </row>
    <row r="20" spans="1:7" ht="326.25" outlineLevel="3" collapsed="1" x14ac:dyDescent="0.2">
      <c r="A20" s="15" t="s">
        <v>8</v>
      </c>
      <c r="B20" s="25" t="s">
        <v>9</v>
      </c>
      <c r="C20" s="24">
        <v>31325000</v>
      </c>
      <c r="D20" s="24">
        <v>31325000</v>
      </c>
      <c r="E20" s="24">
        <v>6031000</v>
      </c>
      <c r="F20" s="24">
        <v>4480306.95</v>
      </c>
      <c r="G20" s="27">
        <f t="shared" si="0"/>
        <v>74.28796136627426</v>
      </c>
    </row>
    <row r="21" spans="1:7" ht="371.25" hidden="1" outlineLevel="4" x14ac:dyDescent="0.2">
      <c r="A21" s="15" t="s">
        <v>10</v>
      </c>
      <c r="B21" s="25" t="s">
        <v>11</v>
      </c>
      <c r="C21" s="24">
        <v>31325000</v>
      </c>
      <c r="D21" s="24">
        <v>31325000</v>
      </c>
      <c r="E21" s="24">
        <v>6031000</v>
      </c>
      <c r="F21" s="24">
        <v>4480306.95</v>
      </c>
      <c r="G21" s="27">
        <f t="shared" si="0"/>
        <v>74.28796136627426</v>
      </c>
    </row>
    <row r="22" spans="1:7" ht="371.25" hidden="1" outlineLevel="7" x14ac:dyDescent="0.2">
      <c r="A22" s="15" t="s">
        <v>10</v>
      </c>
      <c r="B22" s="25" t="s">
        <v>11</v>
      </c>
      <c r="C22" s="24">
        <v>31325000</v>
      </c>
      <c r="D22" s="24">
        <v>31325000</v>
      </c>
      <c r="E22" s="24">
        <v>6031000</v>
      </c>
      <c r="F22" s="24">
        <v>4382388.6900000004</v>
      </c>
      <c r="G22" s="27">
        <f t="shared" si="0"/>
        <v>72.664378875808339</v>
      </c>
    </row>
    <row r="23" spans="1:7" ht="371.25" hidden="1" outlineLevel="7" x14ac:dyDescent="0.2">
      <c r="A23" s="15" t="s">
        <v>10</v>
      </c>
      <c r="B23" s="25" t="s">
        <v>11</v>
      </c>
      <c r="C23" s="24">
        <v>0</v>
      </c>
      <c r="D23" s="24">
        <v>0</v>
      </c>
      <c r="E23" s="24">
        <v>0</v>
      </c>
      <c r="F23" s="24">
        <v>97918.26</v>
      </c>
      <c r="G23" s="27" t="e">
        <f t="shared" si="0"/>
        <v>#DIV/0!</v>
      </c>
    </row>
    <row r="24" spans="1:7" ht="213.75" outlineLevel="3" collapsed="1" x14ac:dyDescent="0.2">
      <c r="A24" s="15" t="s">
        <v>12</v>
      </c>
      <c r="B24" s="25" t="s">
        <v>13</v>
      </c>
      <c r="C24" s="24">
        <v>223000</v>
      </c>
      <c r="D24" s="24">
        <v>223000</v>
      </c>
      <c r="E24" s="24">
        <v>17000</v>
      </c>
      <c r="F24" s="24">
        <v>0</v>
      </c>
      <c r="G24" s="27">
        <f t="shared" si="0"/>
        <v>0</v>
      </c>
    </row>
    <row r="25" spans="1:7" ht="258.75" hidden="1" outlineLevel="4" x14ac:dyDescent="0.2">
      <c r="A25" s="15" t="s">
        <v>14</v>
      </c>
      <c r="B25" s="25" t="s">
        <v>15</v>
      </c>
      <c r="C25" s="24">
        <v>223000</v>
      </c>
      <c r="D25" s="24">
        <v>223000</v>
      </c>
      <c r="E25" s="24">
        <v>17000</v>
      </c>
      <c r="F25" s="24">
        <v>0</v>
      </c>
      <c r="G25" s="27">
        <f t="shared" si="0"/>
        <v>0</v>
      </c>
    </row>
    <row r="26" spans="1:7" ht="258.75" hidden="1" outlineLevel="7" x14ac:dyDescent="0.2">
      <c r="A26" s="15" t="s">
        <v>14</v>
      </c>
      <c r="B26" s="25" t="s">
        <v>15</v>
      </c>
      <c r="C26" s="24">
        <v>223000</v>
      </c>
      <c r="D26" s="24">
        <v>223000</v>
      </c>
      <c r="E26" s="24">
        <v>17000</v>
      </c>
      <c r="F26" s="24">
        <v>0</v>
      </c>
      <c r="G26" s="27">
        <f t="shared" si="0"/>
        <v>0</v>
      </c>
    </row>
    <row r="27" spans="1:7" ht="180" outlineLevel="3" collapsed="1" x14ac:dyDescent="0.2">
      <c r="A27" s="15" t="s">
        <v>16</v>
      </c>
      <c r="B27" s="25" t="s">
        <v>17</v>
      </c>
      <c r="C27" s="24">
        <v>790000</v>
      </c>
      <c r="D27" s="24">
        <v>790000</v>
      </c>
      <c r="E27" s="24">
        <v>90000</v>
      </c>
      <c r="F27" s="24">
        <v>3930.94</v>
      </c>
      <c r="G27" s="27">
        <f t="shared" si="0"/>
        <v>4.3677111111111113</v>
      </c>
    </row>
    <row r="28" spans="1:7" ht="225" hidden="1" outlineLevel="4" x14ac:dyDescent="0.2">
      <c r="A28" s="15" t="s">
        <v>18</v>
      </c>
      <c r="B28" s="25" t="s">
        <v>19</v>
      </c>
      <c r="C28" s="24">
        <v>790000</v>
      </c>
      <c r="D28" s="24">
        <v>790000</v>
      </c>
      <c r="E28" s="24">
        <v>90000</v>
      </c>
      <c r="F28" s="24">
        <v>3684.04</v>
      </c>
      <c r="G28" s="27">
        <f t="shared" si="0"/>
        <v>4.0933777777777776</v>
      </c>
    </row>
    <row r="29" spans="1:7" ht="225" hidden="1" outlineLevel="7" x14ac:dyDescent="0.2">
      <c r="A29" s="15" t="s">
        <v>18</v>
      </c>
      <c r="B29" s="25" t="s">
        <v>19</v>
      </c>
      <c r="C29" s="24">
        <v>790000</v>
      </c>
      <c r="D29" s="24">
        <v>790000</v>
      </c>
      <c r="E29" s="24">
        <v>90000</v>
      </c>
      <c r="F29" s="24">
        <v>3684.04</v>
      </c>
      <c r="G29" s="27">
        <f t="shared" si="0"/>
        <v>4.0933777777777776</v>
      </c>
    </row>
    <row r="30" spans="1:7" ht="225" hidden="1" outlineLevel="4" x14ac:dyDescent="0.2">
      <c r="A30" s="15" t="s">
        <v>20</v>
      </c>
      <c r="B30" s="25" t="s">
        <v>21</v>
      </c>
      <c r="C30" s="24">
        <v>0</v>
      </c>
      <c r="D30" s="24">
        <v>0</v>
      </c>
      <c r="E30" s="24">
        <v>0</v>
      </c>
      <c r="F30" s="24">
        <v>246.9</v>
      </c>
      <c r="G30" s="27" t="e">
        <f t="shared" si="0"/>
        <v>#DIV/0!</v>
      </c>
    </row>
    <row r="31" spans="1:7" ht="225" hidden="1" outlineLevel="7" x14ac:dyDescent="0.2">
      <c r="A31" s="15" t="s">
        <v>20</v>
      </c>
      <c r="B31" s="25" t="s">
        <v>21</v>
      </c>
      <c r="C31" s="24">
        <v>0</v>
      </c>
      <c r="D31" s="24">
        <v>0</v>
      </c>
      <c r="E31" s="24">
        <v>0</v>
      </c>
      <c r="F31" s="24">
        <v>246.9</v>
      </c>
      <c r="G31" s="27" t="e">
        <f t="shared" si="0"/>
        <v>#DIV/0!</v>
      </c>
    </row>
    <row r="32" spans="1:7" ht="112.5" outlineLevel="3" collapsed="1" x14ac:dyDescent="0.2">
      <c r="A32" s="15" t="s">
        <v>22</v>
      </c>
      <c r="B32" s="25" t="s">
        <v>23</v>
      </c>
      <c r="C32" s="24">
        <v>170000</v>
      </c>
      <c r="D32" s="24">
        <v>170000</v>
      </c>
      <c r="E32" s="24">
        <v>42500</v>
      </c>
      <c r="F32" s="24">
        <v>41000</v>
      </c>
      <c r="G32" s="27">
        <f t="shared" si="0"/>
        <v>96.470588235294116</v>
      </c>
    </row>
    <row r="33" spans="1:7" ht="157.5" hidden="1" outlineLevel="4" x14ac:dyDescent="0.2">
      <c r="A33" s="15" t="s">
        <v>24</v>
      </c>
      <c r="B33" s="25" t="s">
        <v>25</v>
      </c>
      <c r="C33" s="24">
        <v>170000</v>
      </c>
      <c r="D33" s="24">
        <v>170000</v>
      </c>
      <c r="E33" s="24">
        <v>42500</v>
      </c>
      <c r="F33" s="24">
        <v>41000</v>
      </c>
      <c r="G33" s="27">
        <f t="shared" si="0"/>
        <v>96.470588235294116</v>
      </c>
    </row>
    <row r="34" spans="1:7" ht="157.5" hidden="1" outlineLevel="7" x14ac:dyDescent="0.2">
      <c r="A34" s="15" t="s">
        <v>24</v>
      </c>
      <c r="B34" s="25" t="s">
        <v>25</v>
      </c>
      <c r="C34" s="24">
        <v>170000</v>
      </c>
      <c r="D34" s="24">
        <v>170000</v>
      </c>
      <c r="E34" s="24">
        <v>42500</v>
      </c>
      <c r="F34" s="24">
        <v>41000</v>
      </c>
      <c r="G34" s="27">
        <f t="shared" si="0"/>
        <v>96.470588235294116</v>
      </c>
    </row>
    <row r="35" spans="1:7" ht="135" outlineLevel="3" collapsed="1" x14ac:dyDescent="0.2">
      <c r="A35" s="15" t="s">
        <v>26</v>
      </c>
      <c r="B35" s="25" t="s">
        <v>27</v>
      </c>
      <c r="C35" s="24">
        <v>98000</v>
      </c>
      <c r="D35" s="24">
        <v>98000</v>
      </c>
      <c r="E35" s="24">
        <v>0</v>
      </c>
      <c r="F35" s="24">
        <v>0</v>
      </c>
      <c r="G35" s="27">
        <v>0</v>
      </c>
    </row>
    <row r="36" spans="1:7" ht="180" hidden="1" outlineLevel="4" x14ac:dyDescent="0.2">
      <c r="A36" s="15" t="s">
        <v>28</v>
      </c>
      <c r="B36" s="25" t="s">
        <v>29</v>
      </c>
      <c r="C36" s="24">
        <v>98000</v>
      </c>
      <c r="D36" s="24">
        <v>98000</v>
      </c>
      <c r="E36" s="24">
        <v>0</v>
      </c>
      <c r="F36" s="24">
        <v>0</v>
      </c>
      <c r="G36" s="27" t="e">
        <f t="shared" si="0"/>
        <v>#DIV/0!</v>
      </c>
    </row>
    <row r="37" spans="1:7" ht="180" hidden="1" outlineLevel="7" x14ac:dyDescent="0.2">
      <c r="A37" s="15" t="s">
        <v>28</v>
      </c>
      <c r="B37" s="25" t="s">
        <v>29</v>
      </c>
      <c r="C37" s="24">
        <v>98000</v>
      </c>
      <c r="D37" s="24">
        <v>98000</v>
      </c>
      <c r="E37" s="24">
        <v>0</v>
      </c>
      <c r="F37" s="24">
        <v>0</v>
      </c>
      <c r="G37" s="27" t="e">
        <f t="shared" si="0"/>
        <v>#DIV/0!</v>
      </c>
    </row>
    <row r="38" spans="1:7" ht="135" outlineLevel="3" collapsed="1" x14ac:dyDescent="0.2">
      <c r="A38" s="15" t="s">
        <v>30</v>
      </c>
      <c r="B38" s="25" t="s">
        <v>31</v>
      </c>
      <c r="C38" s="24">
        <v>40000</v>
      </c>
      <c r="D38" s="24">
        <v>40000</v>
      </c>
      <c r="E38" s="24">
        <v>0</v>
      </c>
      <c r="F38" s="24">
        <v>0</v>
      </c>
      <c r="G38" s="27">
        <v>0</v>
      </c>
    </row>
    <row r="39" spans="1:7" ht="180" hidden="1" outlineLevel="4" x14ac:dyDescent="0.2">
      <c r="A39" s="15" t="s">
        <v>32</v>
      </c>
      <c r="B39" s="25" t="s">
        <v>33</v>
      </c>
      <c r="C39" s="24">
        <v>40000</v>
      </c>
      <c r="D39" s="24">
        <v>40000</v>
      </c>
      <c r="E39" s="24">
        <v>0</v>
      </c>
      <c r="F39" s="24">
        <v>0</v>
      </c>
      <c r="G39" s="27" t="e">
        <f t="shared" si="0"/>
        <v>#DIV/0!</v>
      </c>
    </row>
    <row r="40" spans="1:7" ht="180" hidden="1" outlineLevel="7" x14ac:dyDescent="0.2">
      <c r="A40" s="15" t="s">
        <v>32</v>
      </c>
      <c r="B40" s="25" t="s">
        <v>33</v>
      </c>
      <c r="C40" s="24">
        <v>40000</v>
      </c>
      <c r="D40" s="24">
        <v>40000</v>
      </c>
      <c r="E40" s="24">
        <v>0</v>
      </c>
      <c r="F40" s="24">
        <v>0</v>
      </c>
      <c r="G40" s="27" t="e">
        <f t="shared" si="0"/>
        <v>#DIV/0!</v>
      </c>
    </row>
    <row r="41" spans="1:7" ht="67.5" outlineLevel="3" collapsed="1" x14ac:dyDescent="0.2">
      <c r="A41" s="15" t="s">
        <v>34</v>
      </c>
      <c r="B41" s="23" t="s">
        <v>35</v>
      </c>
      <c r="C41" s="24">
        <v>0</v>
      </c>
      <c r="D41" s="24">
        <v>0</v>
      </c>
      <c r="E41" s="24">
        <v>0</v>
      </c>
      <c r="F41" s="24">
        <v>25.2</v>
      </c>
      <c r="G41" s="27">
        <v>0</v>
      </c>
    </row>
    <row r="42" spans="1:7" ht="112.5" hidden="1" outlineLevel="4" x14ac:dyDescent="0.2">
      <c r="A42" s="15" t="s">
        <v>36</v>
      </c>
      <c r="B42" s="25" t="s">
        <v>37</v>
      </c>
      <c r="C42" s="24">
        <v>0</v>
      </c>
      <c r="D42" s="24">
        <v>0</v>
      </c>
      <c r="E42" s="24">
        <v>0</v>
      </c>
      <c r="F42" s="24">
        <v>25.2</v>
      </c>
      <c r="G42" s="27" t="e">
        <f t="shared" si="0"/>
        <v>#DIV/0!</v>
      </c>
    </row>
    <row r="43" spans="1:7" ht="112.5" hidden="1" outlineLevel="7" x14ac:dyDescent="0.2">
      <c r="A43" s="15" t="s">
        <v>36</v>
      </c>
      <c r="B43" s="25" t="s">
        <v>37</v>
      </c>
      <c r="C43" s="24">
        <v>0</v>
      </c>
      <c r="D43" s="24">
        <v>0</v>
      </c>
      <c r="E43" s="24">
        <v>0</v>
      </c>
      <c r="F43" s="24">
        <v>25.2</v>
      </c>
      <c r="G43" s="27" t="e">
        <f t="shared" si="0"/>
        <v>#DIV/0!</v>
      </c>
    </row>
    <row r="44" spans="1:7" ht="67.5" outlineLevel="3" collapsed="1" x14ac:dyDescent="0.2">
      <c r="A44" s="15" t="s">
        <v>38</v>
      </c>
      <c r="B44" s="23" t="s">
        <v>39</v>
      </c>
      <c r="C44" s="24">
        <v>4360000</v>
      </c>
      <c r="D44" s="24">
        <v>4360000</v>
      </c>
      <c r="E44" s="24">
        <v>690000</v>
      </c>
      <c r="F44" s="24">
        <v>704751.9</v>
      </c>
      <c r="G44" s="27">
        <f t="shared" si="0"/>
        <v>102.13795652173914</v>
      </c>
    </row>
    <row r="45" spans="1:7" ht="112.5" hidden="1" outlineLevel="4" x14ac:dyDescent="0.2">
      <c r="A45" s="15" t="s">
        <v>40</v>
      </c>
      <c r="B45" s="25" t="s">
        <v>41</v>
      </c>
      <c r="C45" s="24">
        <v>4360000</v>
      </c>
      <c r="D45" s="24">
        <v>4360000</v>
      </c>
      <c r="E45" s="24">
        <v>690000</v>
      </c>
      <c r="F45" s="24">
        <v>704751.9</v>
      </c>
      <c r="G45" s="26">
        <f t="shared" si="0"/>
        <v>102.13795652173914</v>
      </c>
    </row>
    <row r="46" spans="1:7" ht="112.5" hidden="1" outlineLevel="7" x14ac:dyDescent="0.2">
      <c r="A46" s="15" t="s">
        <v>40</v>
      </c>
      <c r="B46" s="25" t="s">
        <v>41</v>
      </c>
      <c r="C46" s="24">
        <v>4360000</v>
      </c>
      <c r="D46" s="24">
        <v>4360000</v>
      </c>
      <c r="E46" s="24">
        <v>690000</v>
      </c>
      <c r="F46" s="24">
        <v>704751.9</v>
      </c>
      <c r="G46" s="26">
        <f t="shared" si="0"/>
        <v>102.13795652173914</v>
      </c>
    </row>
    <row r="47" spans="1:7" s="14" customFormat="1" ht="42" outlineLevel="1" x14ac:dyDescent="0.15">
      <c r="A47" s="20" t="s">
        <v>42</v>
      </c>
      <c r="B47" s="21" t="s">
        <v>43</v>
      </c>
      <c r="C47" s="22">
        <f>C48</f>
        <v>14593000</v>
      </c>
      <c r="D47" s="22">
        <f t="shared" ref="D47:F47" si="4">D48</f>
        <v>14593000</v>
      </c>
      <c r="E47" s="22">
        <f t="shared" si="4"/>
        <v>3648250</v>
      </c>
      <c r="F47" s="22">
        <f t="shared" si="4"/>
        <v>3196984.36</v>
      </c>
      <c r="G47" s="26">
        <f t="shared" si="0"/>
        <v>87.630627287055432</v>
      </c>
    </row>
    <row r="48" spans="1:7" ht="33.75" outlineLevel="2" x14ac:dyDescent="0.2">
      <c r="A48" s="15" t="s">
        <v>44</v>
      </c>
      <c r="B48" s="23" t="s">
        <v>45</v>
      </c>
      <c r="C48" s="24">
        <f>C49+C51+C53+C55</f>
        <v>14593000</v>
      </c>
      <c r="D48" s="24">
        <f>D49+D51+D53+D55</f>
        <v>14593000</v>
      </c>
      <c r="E48" s="24">
        <f>E49+E51+E53+E55</f>
        <v>3648250</v>
      </c>
      <c r="F48" s="24">
        <f>F49+F51+F53+F55</f>
        <v>3196984.36</v>
      </c>
      <c r="G48" s="27">
        <f t="shared" si="0"/>
        <v>87.630627287055432</v>
      </c>
    </row>
    <row r="49" spans="1:7" ht="90" outlineLevel="3" x14ac:dyDescent="0.2">
      <c r="A49" s="15" t="s">
        <v>46</v>
      </c>
      <c r="B49" s="23" t="s">
        <v>47</v>
      </c>
      <c r="C49" s="24">
        <f>C50</f>
        <v>7636000</v>
      </c>
      <c r="D49" s="24">
        <f t="shared" ref="D49:F49" si="5">D50</f>
        <v>7636000</v>
      </c>
      <c r="E49" s="24">
        <f t="shared" si="5"/>
        <v>1909000</v>
      </c>
      <c r="F49" s="24">
        <f t="shared" si="5"/>
        <v>1587688.23</v>
      </c>
      <c r="G49" s="27">
        <f t="shared" si="0"/>
        <v>83.168581980094288</v>
      </c>
    </row>
    <row r="50" spans="1:7" ht="135" outlineLevel="4" x14ac:dyDescent="0.2">
      <c r="A50" s="15" t="s">
        <v>48</v>
      </c>
      <c r="B50" s="25" t="s">
        <v>49</v>
      </c>
      <c r="C50" s="24">
        <v>7636000</v>
      </c>
      <c r="D50" s="24">
        <v>7636000</v>
      </c>
      <c r="E50" s="24">
        <v>1909000</v>
      </c>
      <c r="F50" s="24">
        <v>1587688.23</v>
      </c>
      <c r="G50" s="27">
        <f t="shared" si="0"/>
        <v>83.168581980094288</v>
      </c>
    </row>
    <row r="51" spans="1:7" ht="112.5" outlineLevel="3" x14ac:dyDescent="0.2">
      <c r="A51" s="15" t="s">
        <v>50</v>
      </c>
      <c r="B51" s="25" t="s">
        <v>51</v>
      </c>
      <c r="C51" s="24">
        <f>C52</f>
        <v>37000</v>
      </c>
      <c r="D51" s="24">
        <f t="shared" ref="D51:F51" si="6">D52</f>
        <v>37000</v>
      </c>
      <c r="E51" s="24">
        <f t="shared" si="6"/>
        <v>9250</v>
      </c>
      <c r="F51" s="24">
        <f t="shared" si="6"/>
        <v>7190.13</v>
      </c>
      <c r="G51" s="27">
        <f t="shared" si="0"/>
        <v>77.731135135135133</v>
      </c>
    </row>
    <row r="52" spans="1:7" ht="157.5" outlineLevel="4" x14ac:dyDescent="0.2">
      <c r="A52" s="15" t="s">
        <v>52</v>
      </c>
      <c r="B52" s="25" t="s">
        <v>53</v>
      </c>
      <c r="C52" s="24">
        <v>37000</v>
      </c>
      <c r="D52" s="24">
        <v>37000</v>
      </c>
      <c r="E52" s="24">
        <v>9250</v>
      </c>
      <c r="F52" s="24">
        <v>7190.13</v>
      </c>
      <c r="G52" s="27">
        <f t="shared" si="0"/>
        <v>77.731135135135133</v>
      </c>
    </row>
    <row r="53" spans="1:7" ht="90" outlineLevel="3" x14ac:dyDescent="0.2">
      <c r="A53" s="15" t="s">
        <v>54</v>
      </c>
      <c r="B53" s="23" t="s">
        <v>55</v>
      </c>
      <c r="C53" s="24">
        <f>C54</f>
        <v>7386000</v>
      </c>
      <c r="D53" s="24">
        <f t="shared" ref="D53:F53" si="7">D54</f>
        <v>7386000</v>
      </c>
      <c r="E53" s="24">
        <f t="shared" si="7"/>
        <v>1846500</v>
      </c>
      <c r="F53" s="24">
        <f t="shared" si="7"/>
        <v>1758879.1</v>
      </c>
      <c r="G53" s="27">
        <f t="shared" si="0"/>
        <v>95.25475764960737</v>
      </c>
    </row>
    <row r="54" spans="1:7" ht="135" outlineLevel="4" x14ac:dyDescent="0.2">
      <c r="A54" s="15" t="s">
        <v>56</v>
      </c>
      <c r="B54" s="25" t="s">
        <v>57</v>
      </c>
      <c r="C54" s="24">
        <v>7386000</v>
      </c>
      <c r="D54" s="24">
        <v>7386000</v>
      </c>
      <c r="E54" s="24">
        <v>1846500</v>
      </c>
      <c r="F54" s="24">
        <v>1758879.1</v>
      </c>
      <c r="G54" s="27">
        <f t="shared" si="0"/>
        <v>95.25475764960737</v>
      </c>
    </row>
    <row r="55" spans="1:7" ht="90" outlineLevel="3" x14ac:dyDescent="0.2">
      <c r="A55" s="15" t="s">
        <v>58</v>
      </c>
      <c r="B55" s="23" t="s">
        <v>59</v>
      </c>
      <c r="C55" s="24">
        <f>C56</f>
        <v>-466000</v>
      </c>
      <c r="D55" s="24">
        <f t="shared" ref="D55:F55" si="8">D56</f>
        <v>-466000</v>
      </c>
      <c r="E55" s="24">
        <f t="shared" si="8"/>
        <v>-116500</v>
      </c>
      <c r="F55" s="24">
        <f t="shared" si="8"/>
        <v>-156773.1</v>
      </c>
      <c r="G55" s="27">
        <f t="shared" si="0"/>
        <v>134.56918454935624</v>
      </c>
    </row>
    <row r="56" spans="1:7" ht="135" outlineLevel="4" x14ac:dyDescent="0.2">
      <c r="A56" s="15" t="s">
        <v>60</v>
      </c>
      <c r="B56" s="25" t="s">
        <v>61</v>
      </c>
      <c r="C56" s="24">
        <v>-466000</v>
      </c>
      <c r="D56" s="24">
        <v>-466000</v>
      </c>
      <c r="E56" s="24">
        <v>-116500</v>
      </c>
      <c r="F56" s="24">
        <v>-156773.1</v>
      </c>
      <c r="G56" s="26">
        <f t="shared" si="0"/>
        <v>134.56918454935624</v>
      </c>
    </row>
    <row r="57" spans="1:7" s="14" customFormat="1" ht="21" outlineLevel="1" x14ac:dyDescent="0.15">
      <c r="A57" s="20" t="s">
        <v>62</v>
      </c>
      <c r="B57" s="21" t="s">
        <v>63</v>
      </c>
      <c r="C57" s="22">
        <f>C58+C69+C73+C77</f>
        <v>2497000</v>
      </c>
      <c r="D57" s="22">
        <f t="shared" ref="D57:F57" si="9">D58+D69+D73+D77</f>
        <v>2497000</v>
      </c>
      <c r="E57" s="22">
        <f t="shared" si="9"/>
        <v>440500</v>
      </c>
      <c r="F57" s="22">
        <f t="shared" si="9"/>
        <v>123466.5</v>
      </c>
      <c r="G57" s="26">
        <f t="shared" si="0"/>
        <v>28.028717366628829</v>
      </c>
    </row>
    <row r="58" spans="1:7" ht="33.75" outlineLevel="2" x14ac:dyDescent="0.2">
      <c r="A58" s="15" t="s">
        <v>64</v>
      </c>
      <c r="B58" s="23" t="s">
        <v>65</v>
      </c>
      <c r="C58" s="24">
        <f>C59+C65</f>
        <v>1280000</v>
      </c>
      <c r="D58" s="24">
        <f t="shared" ref="D58:F58" si="10">D59+D65</f>
        <v>1280000</v>
      </c>
      <c r="E58" s="24">
        <f t="shared" si="10"/>
        <v>147500</v>
      </c>
      <c r="F58" s="24">
        <f t="shared" si="10"/>
        <v>91154.319999999992</v>
      </c>
      <c r="G58" s="27">
        <f t="shared" si="0"/>
        <v>61.799538983050837</v>
      </c>
    </row>
    <row r="59" spans="1:7" ht="45" outlineLevel="3" x14ac:dyDescent="0.2">
      <c r="A59" s="15" t="s">
        <v>66</v>
      </c>
      <c r="B59" s="23" t="s">
        <v>67</v>
      </c>
      <c r="C59" s="24">
        <f>C60</f>
        <v>1030000</v>
      </c>
      <c r="D59" s="24">
        <v>1030000</v>
      </c>
      <c r="E59" s="24">
        <v>85000</v>
      </c>
      <c r="F59" s="24">
        <v>16889.419999999998</v>
      </c>
      <c r="G59" s="27">
        <f t="shared" si="0"/>
        <v>19.869905882352938</v>
      </c>
    </row>
    <row r="60" spans="1:7" ht="45" outlineLevel="4" collapsed="1" x14ac:dyDescent="0.2">
      <c r="A60" s="15" t="s">
        <v>68</v>
      </c>
      <c r="B60" s="23" t="s">
        <v>67</v>
      </c>
      <c r="C60" s="24">
        <v>1030000</v>
      </c>
      <c r="D60" s="24">
        <v>1030000</v>
      </c>
      <c r="E60" s="24">
        <v>85000</v>
      </c>
      <c r="F60" s="24">
        <v>16889.419999999998</v>
      </c>
      <c r="G60" s="27">
        <f t="shared" si="0"/>
        <v>19.869905882352938</v>
      </c>
    </row>
    <row r="61" spans="1:7" ht="78.75" hidden="1" outlineLevel="5" x14ac:dyDescent="0.2">
      <c r="A61" s="15" t="s">
        <v>69</v>
      </c>
      <c r="B61" s="23" t="s">
        <v>70</v>
      </c>
      <c r="C61" s="24">
        <v>1030000</v>
      </c>
      <c r="D61" s="24">
        <v>1030000</v>
      </c>
      <c r="E61" s="24">
        <v>85000</v>
      </c>
      <c r="F61" s="24">
        <v>16752.39</v>
      </c>
      <c r="G61" s="27">
        <f t="shared" si="0"/>
        <v>19.708694117647056</v>
      </c>
    </row>
    <row r="62" spans="1:7" ht="78.75" hidden="1" outlineLevel="7" x14ac:dyDescent="0.2">
      <c r="A62" s="15" t="s">
        <v>69</v>
      </c>
      <c r="B62" s="23" t="s">
        <v>70</v>
      </c>
      <c r="C62" s="24">
        <v>1030000</v>
      </c>
      <c r="D62" s="24">
        <v>1030000</v>
      </c>
      <c r="E62" s="24">
        <v>85000</v>
      </c>
      <c r="F62" s="24">
        <v>16752.39</v>
      </c>
      <c r="G62" s="27">
        <f t="shared" si="0"/>
        <v>19.708694117647056</v>
      </c>
    </row>
    <row r="63" spans="1:7" ht="78.75" hidden="1" outlineLevel="5" x14ac:dyDescent="0.2">
      <c r="A63" s="15" t="s">
        <v>71</v>
      </c>
      <c r="B63" s="23" t="s">
        <v>72</v>
      </c>
      <c r="C63" s="24">
        <v>0</v>
      </c>
      <c r="D63" s="24">
        <v>0</v>
      </c>
      <c r="E63" s="24">
        <v>0</v>
      </c>
      <c r="F63" s="24">
        <v>137.03</v>
      </c>
      <c r="G63" s="27" t="e">
        <f t="shared" si="0"/>
        <v>#DIV/0!</v>
      </c>
    </row>
    <row r="64" spans="1:7" ht="78.75" hidden="1" outlineLevel="7" x14ac:dyDescent="0.2">
      <c r="A64" s="15" t="s">
        <v>71</v>
      </c>
      <c r="B64" s="23" t="s">
        <v>72</v>
      </c>
      <c r="C64" s="24">
        <v>0</v>
      </c>
      <c r="D64" s="24">
        <v>0</v>
      </c>
      <c r="E64" s="24">
        <v>0</v>
      </c>
      <c r="F64" s="24">
        <v>137.03</v>
      </c>
      <c r="G64" s="27" t="e">
        <f t="shared" si="0"/>
        <v>#DIV/0!</v>
      </c>
    </row>
    <row r="65" spans="1:7" ht="56.25" outlineLevel="3" x14ac:dyDescent="0.2">
      <c r="A65" s="15" t="s">
        <v>73</v>
      </c>
      <c r="B65" s="23" t="s">
        <v>74</v>
      </c>
      <c r="C65" s="24">
        <f>C66</f>
        <v>250000</v>
      </c>
      <c r="D65" s="24">
        <v>250000</v>
      </c>
      <c r="E65" s="24">
        <v>62500</v>
      </c>
      <c r="F65" s="24">
        <v>74264.899999999994</v>
      </c>
      <c r="G65" s="27">
        <f t="shared" si="0"/>
        <v>118.82383999999999</v>
      </c>
    </row>
    <row r="66" spans="1:7" ht="78.75" outlineLevel="4" collapsed="1" x14ac:dyDescent="0.2">
      <c r="A66" s="15" t="s">
        <v>75</v>
      </c>
      <c r="B66" s="23" t="s">
        <v>76</v>
      </c>
      <c r="C66" s="24">
        <v>250000</v>
      </c>
      <c r="D66" s="24">
        <v>250000</v>
      </c>
      <c r="E66" s="24">
        <v>62500</v>
      </c>
      <c r="F66" s="24">
        <v>74264.899999999994</v>
      </c>
      <c r="G66" s="27">
        <f t="shared" si="0"/>
        <v>118.82383999999999</v>
      </c>
    </row>
    <row r="67" spans="1:7" ht="123.75" hidden="1" outlineLevel="5" x14ac:dyDescent="0.2">
      <c r="A67" s="15" t="s">
        <v>77</v>
      </c>
      <c r="B67" s="25" t="s">
        <v>78</v>
      </c>
      <c r="C67" s="24">
        <v>250000</v>
      </c>
      <c r="D67" s="24">
        <v>250000</v>
      </c>
      <c r="E67" s="24">
        <v>62500</v>
      </c>
      <c r="F67" s="24">
        <v>74264.899999999994</v>
      </c>
      <c r="G67" s="26">
        <f t="shared" si="0"/>
        <v>118.82383999999999</v>
      </c>
    </row>
    <row r="68" spans="1:7" ht="123.75" hidden="1" outlineLevel="7" x14ac:dyDescent="0.2">
      <c r="A68" s="15" t="s">
        <v>77</v>
      </c>
      <c r="B68" s="25" t="s">
        <v>78</v>
      </c>
      <c r="C68" s="24">
        <v>250000</v>
      </c>
      <c r="D68" s="24">
        <v>250000</v>
      </c>
      <c r="E68" s="24">
        <v>62500</v>
      </c>
      <c r="F68" s="24">
        <v>74264.899999999994</v>
      </c>
      <c r="G68" s="26">
        <f t="shared" si="0"/>
        <v>118.82383999999999</v>
      </c>
    </row>
    <row r="69" spans="1:7" ht="22.5" outlineLevel="2" x14ac:dyDescent="0.2">
      <c r="A69" s="15" t="s">
        <v>79</v>
      </c>
      <c r="B69" s="23" t="s">
        <v>80</v>
      </c>
      <c r="C69" s="24">
        <f>C70</f>
        <v>0</v>
      </c>
      <c r="D69" s="24">
        <f t="shared" ref="D69:F69" si="11">D70</f>
        <v>0</v>
      </c>
      <c r="E69" s="24">
        <f t="shared" si="11"/>
        <v>0</v>
      </c>
      <c r="F69" s="24">
        <f t="shared" si="11"/>
        <v>527.97</v>
      </c>
      <c r="G69" s="27">
        <v>0</v>
      </c>
    </row>
    <row r="70" spans="1:7" ht="22.5" outlineLevel="3" collapsed="1" x14ac:dyDescent="0.2">
      <c r="A70" s="15" t="s">
        <v>81</v>
      </c>
      <c r="B70" s="23" t="s">
        <v>80</v>
      </c>
      <c r="C70" s="24">
        <v>0</v>
      </c>
      <c r="D70" s="24">
        <v>0</v>
      </c>
      <c r="E70" s="24">
        <v>0</v>
      </c>
      <c r="F70" s="24">
        <v>527.97</v>
      </c>
      <c r="G70" s="27">
        <v>0</v>
      </c>
    </row>
    <row r="71" spans="1:7" ht="67.5" hidden="1" outlineLevel="4" x14ac:dyDescent="0.2">
      <c r="A71" s="15" t="s">
        <v>82</v>
      </c>
      <c r="B71" s="23" t="s">
        <v>83</v>
      </c>
      <c r="C71" s="24">
        <v>0</v>
      </c>
      <c r="D71" s="24">
        <v>0</v>
      </c>
      <c r="E71" s="24">
        <v>0</v>
      </c>
      <c r="F71" s="24">
        <v>527.97</v>
      </c>
      <c r="G71" s="27" t="e">
        <f t="shared" si="0"/>
        <v>#DIV/0!</v>
      </c>
    </row>
    <row r="72" spans="1:7" ht="67.5" hidden="1" outlineLevel="7" x14ac:dyDescent="0.2">
      <c r="A72" s="15" t="s">
        <v>82</v>
      </c>
      <c r="B72" s="23" t="s">
        <v>83</v>
      </c>
      <c r="C72" s="24">
        <v>0</v>
      </c>
      <c r="D72" s="24">
        <v>0</v>
      </c>
      <c r="E72" s="24">
        <v>0</v>
      </c>
      <c r="F72" s="24">
        <v>527.97</v>
      </c>
      <c r="G72" s="27" t="e">
        <f t="shared" si="0"/>
        <v>#DIV/0!</v>
      </c>
    </row>
    <row r="73" spans="1:7" ht="11.25" outlineLevel="2" x14ac:dyDescent="0.2">
      <c r="A73" s="15" t="s">
        <v>84</v>
      </c>
      <c r="B73" s="23" t="s">
        <v>85</v>
      </c>
      <c r="C73" s="24">
        <f>C74</f>
        <v>45000</v>
      </c>
      <c r="D73" s="24">
        <f t="shared" ref="D73:F73" si="12">D74</f>
        <v>45000</v>
      </c>
      <c r="E73" s="24">
        <f t="shared" si="12"/>
        <v>0</v>
      </c>
      <c r="F73" s="24">
        <f t="shared" si="12"/>
        <v>0</v>
      </c>
      <c r="G73" s="27">
        <v>0</v>
      </c>
    </row>
    <row r="74" spans="1:7" ht="11.25" outlineLevel="3" collapsed="1" x14ac:dyDescent="0.2">
      <c r="A74" s="15" t="s">
        <v>86</v>
      </c>
      <c r="B74" s="23" t="s">
        <v>85</v>
      </c>
      <c r="C74" s="24">
        <v>45000</v>
      </c>
      <c r="D74" s="24">
        <v>45000</v>
      </c>
      <c r="E74" s="24">
        <v>0</v>
      </c>
      <c r="F74" s="24">
        <v>0</v>
      </c>
      <c r="G74" s="27">
        <v>0</v>
      </c>
    </row>
    <row r="75" spans="1:7" ht="56.25" hidden="1" outlineLevel="4" x14ac:dyDescent="0.2">
      <c r="A75" s="15" t="s">
        <v>87</v>
      </c>
      <c r="B75" s="23" t="s">
        <v>88</v>
      </c>
      <c r="C75" s="24">
        <v>45000</v>
      </c>
      <c r="D75" s="24">
        <v>45000</v>
      </c>
      <c r="E75" s="24">
        <v>0</v>
      </c>
      <c r="F75" s="24">
        <v>0</v>
      </c>
      <c r="G75" s="27" t="e">
        <f t="shared" si="0"/>
        <v>#DIV/0!</v>
      </c>
    </row>
    <row r="76" spans="1:7" ht="56.25" hidden="1" outlineLevel="7" x14ac:dyDescent="0.2">
      <c r="A76" s="15" t="s">
        <v>87</v>
      </c>
      <c r="B76" s="23" t="s">
        <v>88</v>
      </c>
      <c r="C76" s="24">
        <v>45000</v>
      </c>
      <c r="D76" s="24">
        <v>45000</v>
      </c>
      <c r="E76" s="24">
        <v>0</v>
      </c>
      <c r="F76" s="24">
        <v>0</v>
      </c>
      <c r="G76" s="27" t="e">
        <f t="shared" si="0"/>
        <v>#DIV/0!</v>
      </c>
    </row>
    <row r="77" spans="1:7" ht="33.75" outlineLevel="2" x14ac:dyDescent="0.2">
      <c r="A77" s="15" t="s">
        <v>89</v>
      </c>
      <c r="B77" s="23" t="s">
        <v>90</v>
      </c>
      <c r="C77" s="24">
        <f>C78</f>
        <v>1172000</v>
      </c>
      <c r="D77" s="24">
        <f t="shared" ref="D77:F77" si="13">D78</f>
        <v>1172000</v>
      </c>
      <c r="E77" s="24">
        <f t="shared" si="13"/>
        <v>293000</v>
      </c>
      <c r="F77" s="24">
        <f t="shared" si="13"/>
        <v>31784.21</v>
      </c>
      <c r="G77" s="27">
        <f t="shared" ref="G77:G134" si="14">F77/E77*100</f>
        <v>10.84785324232082</v>
      </c>
    </row>
    <row r="78" spans="1:7" ht="45" outlineLevel="3" collapsed="1" x14ac:dyDescent="0.2">
      <c r="A78" s="15" t="s">
        <v>91</v>
      </c>
      <c r="B78" s="23" t="s">
        <v>92</v>
      </c>
      <c r="C78" s="24">
        <v>1172000</v>
      </c>
      <c r="D78" s="24">
        <v>1172000</v>
      </c>
      <c r="E78" s="24">
        <v>293000</v>
      </c>
      <c r="F78" s="24">
        <v>31784.21</v>
      </c>
      <c r="G78" s="27">
        <f t="shared" si="14"/>
        <v>10.84785324232082</v>
      </c>
    </row>
    <row r="79" spans="1:7" ht="90" hidden="1" outlineLevel="4" x14ac:dyDescent="0.2">
      <c r="A79" s="15" t="s">
        <v>93</v>
      </c>
      <c r="B79" s="23" t="s">
        <v>94</v>
      </c>
      <c r="C79" s="24">
        <v>1172000</v>
      </c>
      <c r="D79" s="24">
        <v>1172000</v>
      </c>
      <c r="E79" s="24">
        <v>293000</v>
      </c>
      <c r="F79" s="24">
        <v>31784.21</v>
      </c>
      <c r="G79" s="26">
        <f t="shared" si="14"/>
        <v>10.84785324232082</v>
      </c>
    </row>
    <row r="80" spans="1:7" ht="90" hidden="1" outlineLevel="7" x14ac:dyDescent="0.2">
      <c r="A80" s="15" t="s">
        <v>93</v>
      </c>
      <c r="B80" s="23" t="s">
        <v>94</v>
      </c>
      <c r="C80" s="24">
        <v>1172000</v>
      </c>
      <c r="D80" s="24">
        <v>1172000</v>
      </c>
      <c r="E80" s="24">
        <v>293000</v>
      </c>
      <c r="F80" s="24">
        <v>31784.21</v>
      </c>
      <c r="G80" s="26">
        <f t="shared" si="14"/>
        <v>10.84785324232082</v>
      </c>
    </row>
    <row r="81" spans="1:7" s="14" customFormat="1" ht="10.5" outlineLevel="1" x14ac:dyDescent="0.15">
      <c r="A81" s="20" t="s">
        <v>95</v>
      </c>
      <c r="B81" s="21" t="s">
        <v>96</v>
      </c>
      <c r="C81" s="22">
        <f>C82+C86</f>
        <v>5470000</v>
      </c>
      <c r="D81" s="22">
        <f t="shared" ref="D81:F81" si="15">D82+D86</f>
        <v>5470000</v>
      </c>
      <c r="E81" s="22">
        <f t="shared" si="15"/>
        <v>392500</v>
      </c>
      <c r="F81" s="22">
        <f t="shared" si="15"/>
        <v>266558.99</v>
      </c>
      <c r="G81" s="26">
        <f t="shared" si="14"/>
        <v>67.913118471337569</v>
      </c>
    </row>
    <row r="82" spans="1:7" ht="11.25" outlineLevel="2" x14ac:dyDescent="0.2">
      <c r="A82" s="15" t="s">
        <v>97</v>
      </c>
      <c r="B82" s="23" t="s">
        <v>98</v>
      </c>
      <c r="C82" s="24">
        <f>C83</f>
        <v>3070000</v>
      </c>
      <c r="D82" s="24">
        <f t="shared" ref="D82:F82" si="16">D83</f>
        <v>3070000</v>
      </c>
      <c r="E82" s="24">
        <f t="shared" si="16"/>
        <v>150000</v>
      </c>
      <c r="F82" s="24">
        <f t="shared" si="16"/>
        <v>80815.399999999994</v>
      </c>
      <c r="G82" s="27">
        <f t="shared" si="14"/>
        <v>53.876933333333334</v>
      </c>
    </row>
    <row r="83" spans="1:7" ht="56.25" outlineLevel="3" collapsed="1" x14ac:dyDescent="0.2">
      <c r="A83" s="15" t="s">
        <v>99</v>
      </c>
      <c r="B83" s="23" t="s">
        <v>100</v>
      </c>
      <c r="C83" s="24">
        <v>3070000</v>
      </c>
      <c r="D83" s="24">
        <v>3070000</v>
      </c>
      <c r="E83" s="24">
        <v>150000</v>
      </c>
      <c r="F83" s="24">
        <v>80815.399999999994</v>
      </c>
      <c r="G83" s="27">
        <f t="shared" si="14"/>
        <v>53.876933333333334</v>
      </c>
    </row>
    <row r="84" spans="1:7" ht="101.25" hidden="1" outlineLevel="4" x14ac:dyDescent="0.2">
      <c r="A84" s="15" t="s">
        <v>101</v>
      </c>
      <c r="B84" s="23" t="s">
        <v>102</v>
      </c>
      <c r="C84" s="24">
        <v>3070000</v>
      </c>
      <c r="D84" s="24">
        <v>3070000</v>
      </c>
      <c r="E84" s="24">
        <v>150000</v>
      </c>
      <c r="F84" s="24">
        <v>80815.399999999994</v>
      </c>
      <c r="G84" s="27">
        <f t="shared" si="14"/>
        <v>53.876933333333334</v>
      </c>
    </row>
    <row r="85" spans="1:7" ht="101.25" hidden="1" outlineLevel="7" x14ac:dyDescent="0.2">
      <c r="A85" s="15" t="s">
        <v>101</v>
      </c>
      <c r="B85" s="23" t="s">
        <v>102</v>
      </c>
      <c r="C85" s="24">
        <v>3070000</v>
      </c>
      <c r="D85" s="24">
        <v>3070000</v>
      </c>
      <c r="E85" s="24">
        <v>150000</v>
      </c>
      <c r="F85" s="24">
        <v>80815.399999999994</v>
      </c>
      <c r="G85" s="27">
        <f t="shared" si="14"/>
        <v>53.876933333333334</v>
      </c>
    </row>
    <row r="86" spans="1:7" ht="11.25" outlineLevel="2" x14ac:dyDescent="0.2">
      <c r="A86" s="15" t="s">
        <v>103</v>
      </c>
      <c r="B86" s="23" t="s">
        <v>104</v>
      </c>
      <c r="C86" s="24">
        <f>C87+C89</f>
        <v>2400000</v>
      </c>
      <c r="D86" s="24">
        <f>D87+D89</f>
        <v>2400000</v>
      </c>
      <c r="E86" s="24">
        <f>E87+E89</f>
        <v>242500</v>
      </c>
      <c r="F86" s="24">
        <f>F87+F89</f>
        <v>185743.59</v>
      </c>
      <c r="G86" s="27">
        <f t="shared" si="14"/>
        <v>76.595294845360826</v>
      </c>
    </row>
    <row r="87" spans="1:7" ht="11.25" outlineLevel="3" x14ac:dyDescent="0.2">
      <c r="A87" s="15" t="s">
        <v>105</v>
      </c>
      <c r="B87" s="23" t="s">
        <v>106</v>
      </c>
      <c r="C87" s="24">
        <f>C88</f>
        <v>670000</v>
      </c>
      <c r="D87" s="24">
        <f t="shared" ref="D87:F87" si="17">D88</f>
        <v>670000</v>
      </c>
      <c r="E87" s="24">
        <f t="shared" si="17"/>
        <v>167500</v>
      </c>
      <c r="F87" s="24">
        <f t="shared" si="17"/>
        <v>122639</v>
      </c>
      <c r="G87" s="27">
        <f t="shared" si="14"/>
        <v>73.217313432835823</v>
      </c>
    </row>
    <row r="88" spans="1:7" ht="45" outlineLevel="4" x14ac:dyDescent="0.2">
      <c r="A88" s="15" t="s">
        <v>107</v>
      </c>
      <c r="B88" s="23" t="s">
        <v>108</v>
      </c>
      <c r="C88" s="24">
        <v>670000</v>
      </c>
      <c r="D88" s="24">
        <v>670000</v>
      </c>
      <c r="E88" s="24">
        <v>167500</v>
      </c>
      <c r="F88" s="24">
        <v>122639</v>
      </c>
      <c r="G88" s="27">
        <f t="shared" si="14"/>
        <v>73.217313432835823</v>
      </c>
    </row>
    <row r="89" spans="1:7" ht="11.25" outlineLevel="3" x14ac:dyDescent="0.2">
      <c r="A89" s="15" t="s">
        <v>109</v>
      </c>
      <c r="B89" s="23" t="s">
        <v>110</v>
      </c>
      <c r="C89" s="24">
        <f>C90</f>
        <v>1730000</v>
      </c>
      <c r="D89" s="24">
        <f t="shared" ref="D89:F89" si="18">D90</f>
        <v>1730000</v>
      </c>
      <c r="E89" s="24">
        <f t="shared" si="18"/>
        <v>75000</v>
      </c>
      <c r="F89" s="24">
        <f t="shared" si="18"/>
        <v>63104.59</v>
      </c>
      <c r="G89" s="27">
        <f t="shared" si="14"/>
        <v>84.139453333333321</v>
      </c>
    </row>
    <row r="90" spans="1:7" ht="45" outlineLevel="4" x14ac:dyDescent="0.2">
      <c r="A90" s="15" t="s">
        <v>111</v>
      </c>
      <c r="B90" s="23" t="s">
        <v>112</v>
      </c>
      <c r="C90" s="24">
        <v>1730000</v>
      </c>
      <c r="D90" s="24">
        <v>1730000</v>
      </c>
      <c r="E90" s="24">
        <v>75000</v>
      </c>
      <c r="F90" s="24">
        <v>63104.59</v>
      </c>
      <c r="G90" s="26">
        <f t="shared" si="14"/>
        <v>84.139453333333321</v>
      </c>
    </row>
    <row r="91" spans="1:7" s="14" customFormat="1" ht="15" customHeight="1" outlineLevel="1" x14ac:dyDescent="0.15">
      <c r="A91" s="20" t="s">
        <v>113</v>
      </c>
      <c r="B91" s="21" t="s">
        <v>114</v>
      </c>
      <c r="C91" s="22">
        <f>C92</f>
        <v>3900000</v>
      </c>
      <c r="D91" s="22">
        <f t="shared" ref="D91:F91" si="19">D92</f>
        <v>3900000</v>
      </c>
      <c r="E91" s="22">
        <f t="shared" si="19"/>
        <v>975000</v>
      </c>
      <c r="F91" s="22">
        <f t="shared" si="19"/>
        <v>727897.93</v>
      </c>
      <c r="G91" s="26">
        <f t="shared" si="14"/>
        <v>74.656197948717946</v>
      </c>
    </row>
    <row r="92" spans="1:7" ht="33.75" outlineLevel="2" x14ac:dyDescent="0.2">
      <c r="A92" s="15" t="s">
        <v>115</v>
      </c>
      <c r="B92" s="23" t="s">
        <v>116</v>
      </c>
      <c r="C92" s="24">
        <f>C93</f>
        <v>3900000</v>
      </c>
      <c r="D92" s="24">
        <f t="shared" ref="D92:F92" si="20">D93</f>
        <v>3900000</v>
      </c>
      <c r="E92" s="24">
        <f t="shared" si="20"/>
        <v>975000</v>
      </c>
      <c r="F92" s="24">
        <f t="shared" si="20"/>
        <v>727897.93</v>
      </c>
      <c r="G92" s="27">
        <f t="shared" si="14"/>
        <v>74.656197948717946</v>
      </c>
    </row>
    <row r="93" spans="1:7" ht="56.25" outlineLevel="3" collapsed="1" x14ac:dyDescent="0.2">
      <c r="A93" s="15" t="s">
        <v>117</v>
      </c>
      <c r="B93" s="23" t="s">
        <v>118</v>
      </c>
      <c r="C93" s="24">
        <v>3900000</v>
      </c>
      <c r="D93" s="24">
        <v>3900000</v>
      </c>
      <c r="E93" s="24">
        <v>975000</v>
      </c>
      <c r="F93" s="24">
        <v>727897.93</v>
      </c>
      <c r="G93" s="27">
        <f t="shared" si="14"/>
        <v>74.656197948717946</v>
      </c>
    </row>
    <row r="94" spans="1:7" ht="78.75" hidden="1" outlineLevel="4" x14ac:dyDescent="0.2">
      <c r="A94" s="15" t="s">
        <v>119</v>
      </c>
      <c r="B94" s="23" t="s">
        <v>120</v>
      </c>
      <c r="C94" s="24">
        <v>3900000</v>
      </c>
      <c r="D94" s="24">
        <v>3900000</v>
      </c>
      <c r="E94" s="24">
        <v>975000</v>
      </c>
      <c r="F94" s="24">
        <v>708599.55</v>
      </c>
      <c r="G94" s="26">
        <f t="shared" si="14"/>
        <v>72.676876923076932</v>
      </c>
    </row>
    <row r="95" spans="1:7" ht="78.75" hidden="1" outlineLevel="7" x14ac:dyDescent="0.2">
      <c r="A95" s="15" t="s">
        <v>119</v>
      </c>
      <c r="B95" s="23" t="s">
        <v>120</v>
      </c>
      <c r="C95" s="24">
        <v>3900000</v>
      </c>
      <c r="D95" s="24">
        <v>3900000</v>
      </c>
      <c r="E95" s="24">
        <v>975000</v>
      </c>
      <c r="F95" s="24">
        <v>708599.55</v>
      </c>
      <c r="G95" s="26">
        <f t="shared" si="14"/>
        <v>72.676876923076932</v>
      </c>
    </row>
    <row r="96" spans="1:7" ht="101.25" hidden="1" outlineLevel="4" x14ac:dyDescent="0.2">
      <c r="A96" s="15" t="s">
        <v>121</v>
      </c>
      <c r="B96" s="25" t="s">
        <v>122</v>
      </c>
      <c r="C96" s="24">
        <v>0</v>
      </c>
      <c r="D96" s="24">
        <v>0</v>
      </c>
      <c r="E96" s="24">
        <v>0</v>
      </c>
      <c r="F96" s="24">
        <v>19298.38</v>
      </c>
      <c r="G96" s="26" t="e">
        <f t="shared" si="14"/>
        <v>#DIV/0!</v>
      </c>
    </row>
    <row r="97" spans="1:7" ht="101.25" hidden="1" outlineLevel="7" x14ac:dyDescent="0.2">
      <c r="A97" s="15" t="s">
        <v>121</v>
      </c>
      <c r="B97" s="25" t="s">
        <v>122</v>
      </c>
      <c r="C97" s="24">
        <v>0</v>
      </c>
      <c r="D97" s="24">
        <v>0</v>
      </c>
      <c r="E97" s="24">
        <v>0</v>
      </c>
      <c r="F97" s="24">
        <v>19298.38</v>
      </c>
      <c r="G97" s="26" t="e">
        <f t="shared" si="14"/>
        <v>#DIV/0!</v>
      </c>
    </row>
    <row r="98" spans="1:7" s="14" customFormat="1" ht="13.5" customHeight="1" outlineLevel="7" x14ac:dyDescent="0.15">
      <c r="A98" s="20"/>
      <c r="B98" s="21" t="s">
        <v>438</v>
      </c>
      <c r="C98" s="22">
        <f>C99+C124+C133+C149+C214</f>
        <v>27754915.460000001</v>
      </c>
      <c r="D98" s="22">
        <f>D99+D124+D133+D149+D214</f>
        <v>27754915.460000001</v>
      </c>
      <c r="E98" s="22">
        <f>E99+E124+E133+E149+E214</f>
        <v>6876525.46</v>
      </c>
      <c r="F98" s="22">
        <f>F99+F124+F133+F149+F214</f>
        <v>7586512.5000000009</v>
      </c>
      <c r="G98" s="26">
        <f t="shared" si="14"/>
        <v>110.32479330048173</v>
      </c>
    </row>
    <row r="99" spans="1:7" s="14" customFormat="1" ht="55.5" customHeight="1" outlineLevel="1" x14ac:dyDescent="0.15">
      <c r="A99" s="20" t="s">
        <v>123</v>
      </c>
      <c r="B99" s="21" t="s">
        <v>124</v>
      </c>
      <c r="C99" s="22">
        <f>C100+C113+C117+C120</f>
        <v>19527900</v>
      </c>
      <c r="D99" s="22">
        <f t="shared" ref="D99:E99" si="21">D100+D113+D117+D120</f>
        <v>19527900</v>
      </c>
      <c r="E99" s="22">
        <f t="shared" si="21"/>
        <v>4809250</v>
      </c>
      <c r="F99" s="22">
        <f>F100+F113+F120</f>
        <v>5644410.2800000003</v>
      </c>
      <c r="G99" s="26">
        <f t="shared" si="14"/>
        <v>117.36570733482353</v>
      </c>
    </row>
    <row r="100" spans="1:7" ht="102.75" customHeight="1" outlineLevel="2" x14ac:dyDescent="0.2">
      <c r="A100" s="15" t="s">
        <v>125</v>
      </c>
      <c r="B100" s="25" t="s">
        <v>126</v>
      </c>
      <c r="C100" s="24">
        <f>C101+C104+C107+C110</f>
        <v>15801500</v>
      </c>
      <c r="D100" s="24">
        <f t="shared" ref="D100:F100" si="22">D101+D104+D107+D110</f>
        <v>15801500</v>
      </c>
      <c r="E100" s="24">
        <f t="shared" si="22"/>
        <v>3877650</v>
      </c>
      <c r="F100" s="24">
        <f t="shared" si="22"/>
        <v>4582800.12</v>
      </c>
      <c r="G100" s="27">
        <f>F100/E100*100</f>
        <v>118.18498626745581</v>
      </c>
    </row>
    <row r="101" spans="1:7" ht="78.75" outlineLevel="3" x14ac:dyDescent="0.2">
      <c r="A101" s="15" t="s">
        <v>127</v>
      </c>
      <c r="B101" s="23" t="s">
        <v>128</v>
      </c>
      <c r="C101" s="24">
        <f>C102</f>
        <v>14781800</v>
      </c>
      <c r="D101" s="24">
        <f t="shared" ref="D101:F101" si="23">D102</f>
        <v>14781800</v>
      </c>
      <c r="E101" s="24">
        <f t="shared" si="23"/>
        <v>3687500</v>
      </c>
      <c r="F101" s="24">
        <f t="shared" si="23"/>
        <v>4364582.9800000004</v>
      </c>
      <c r="G101" s="27">
        <f t="shared" si="14"/>
        <v>118.36157233898305</v>
      </c>
    </row>
    <row r="102" spans="1:7" ht="101.25" outlineLevel="4" collapsed="1" x14ac:dyDescent="0.2">
      <c r="A102" s="15" t="s">
        <v>129</v>
      </c>
      <c r="B102" s="25" t="s">
        <v>130</v>
      </c>
      <c r="C102" s="24">
        <v>14781800</v>
      </c>
      <c r="D102" s="24">
        <v>14781800</v>
      </c>
      <c r="E102" s="24">
        <v>3687500</v>
      </c>
      <c r="F102" s="24">
        <v>4364582.9800000004</v>
      </c>
      <c r="G102" s="27">
        <f t="shared" si="14"/>
        <v>118.36157233898305</v>
      </c>
    </row>
    <row r="103" spans="1:7" ht="101.25" hidden="1" outlineLevel="7" x14ac:dyDescent="0.2">
      <c r="A103" s="15" t="s">
        <v>129</v>
      </c>
      <c r="B103" s="25" t="s">
        <v>130</v>
      </c>
      <c r="C103" s="24">
        <v>14781800</v>
      </c>
      <c r="D103" s="24">
        <v>14781800</v>
      </c>
      <c r="E103" s="24">
        <v>3687500</v>
      </c>
      <c r="F103" s="24">
        <v>4364582.9800000004</v>
      </c>
      <c r="G103" s="27">
        <f t="shared" si="14"/>
        <v>118.36157233898305</v>
      </c>
    </row>
    <row r="104" spans="1:7" ht="92.25" customHeight="1" outlineLevel="3" x14ac:dyDescent="0.2">
      <c r="A104" s="15" t="s">
        <v>131</v>
      </c>
      <c r="B104" s="25" t="s">
        <v>132</v>
      </c>
      <c r="C104" s="24">
        <f>C105</f>
        <v>299100</v>
      </c>
      <c r="D104" s="24">
        <f t="shared" ref="D104:F104" si="24">D105</f>
        <v>299100</v>
      </c>
      <c r="E104" s="24">
        <f t="shared" si="24"/>
        <v>10000</v>
      </c>
      <c r="F104" s="24">
        <f t="shared" si="24"/>
        <v>17938.349999999999</v>
      </c>
      <c r="G104" s="27">
        <f t="shared" si="14"/>
        <v>179.3835</v>
      </c>
    </row>
    <row r="105" spans="1:7" ht="90" outlineLevel="4" collapsed="1" x14ac:dyDescent="0.2">
      <c r="A105" s="15" t="s">
        <v>133</v>
      </c>
      <c r="B105" s="23" t="s">
        <v>134</v>
      </c>
      <c r="C105" s="24">
        <v>299100</v>
      </c>
      <c r="D105" s="24">
        <v>299100</v>
      </c>
      <c r="E105" s="24">
        <v>10000</v>
      </c>
      <c r="F105" s="24">
        <v>17938.349999999999</v>
      </c>
      <c r="G105" s="27">
        <f t="shared" si="14"/>
        <v>179.3835</v>
      </c>
    </row>
    <row r="106" spans="1:7" ht="90" hidden="1" outlineLevel="7" x14ac:dyDescent="0.2">
      <c r="A106" s="15" t="s">
        <v>133</v>
      </c>
      <c r="B106" s="23" t="s">
        <v>134</v>
      </c>
      <c r="C106" s="24">
        <v>299100</v>
      </c>
      <c r="D106" s="24">
        <v>299100</v>
      </c>
      <c r="E106" s="24">
        <v>10000</v>
      </c>
      <c r="F106" s="24">
        <v>17938.349999999999</v>
      </c>
      <c r="G106" s="27">
        <f t="shared" si="14"/>
        <v>179.3835</v>
      </c>
    </row>
    <row r="107" spans="1:7" ht="102" customHeight="1" outlineLevel="3" x14ac:dyDescent="0.2">
      <c r="A107" s="15" t="s">
        <v>135</v>
      </c>
      <c r="B107" s="25" t="s">
        <v>136</v>
      </c>
      <c r="C107" s="24">
        <f>C108</f>
        <v>33600</v>
      </c>
      <c r="D107" s="24">
        <f t="shared" ref="D107:F107" si="25">D108</f>
        <v>33600</v>
      </c>
      <c r="E107" s="24">
        <f t="shared" si="25"/>
        <v>8400</v>
      </c>
      <c r="F107" s="24">
        <f t="shared" si="25"/>
        <v>16541.61</v>
      </c>
      <c r="G107" s="27">
        <f t="shared" si="14"/>
        <v>196.92392857142858</v>
      </c>
    </row>
    <row r="108" spans="1:7" ht="81" customHeight="1" outlineLevel="4" collapsed="1" x14ac:dyDescent="0.2">
      <c r="A108" s="15" t="s">
        <v>137</v>
      </c>
      <c r="B108" s="23" t="s">
        <v>138</v>
      </c>
      <c r="C108" s="24">
        <v>33600</v>
      </c>
      <c r="D108" s="24">
        <v>33600</v>
      </c>
      <c r="E108" s="24">
        <v>8400</v>
      </c>
      <c r="F108" s="24">
        <v>16541.61</v>
      </c>
      <c r="G108" s="27">
        <f t="shared" si="14"/>
        <v>196.92392857142858</v>
      </c>
    </row>
    <row r="109" spans="1:7" ht="90" hidden="1" outlineLevel="7" x14ac:dyDescent="0.2">
      <c r="A109" s="15" t="s">
        <v>137</v>
      </c>
      <c r="B109" s="23" t="s">
        <v>138</v>
      </c>
      <c r="C109" s="24">
        <v>33600</v>
      </c>
      <c r="D109" s="24">
        <v>33600</v>
      </c>
      <c r="E109" s="24">
        <v>8400</v>
      </c>
      <c r="F109" s="24">
        <v>16541.61</v>
      </c>
      <c r="G109" s="27">
        <f t="shared" si="14"/>
        <v>196.92392857142858</v>
      </c>
    </row>
    <row r="110" spans="1:7" ht="45" outlineLevel="3" x14ac:dyDescent="0.2">
      <c r="A110" s="15" t="s">
        <v>139</v>
      </c>
      <c r="B110" s="23" t="s">
        <v>140</v>
      </c>
      <c r="C110" s="24">
        <f>C111</f>
        <v>687000</v>
      </c>
      <c r="D110" s="24">
        <f t="shared" ref="D110:F110" si="26">D111</f>
        <v>687000</v>
      </c>
      <c r="E110" s="24">
        <f t="shared" si="26"/>
        <v>171750</v>
      </c>
      <c r="F110" s="24">
        <f t="shared" si="26"/>
        <v>183737.18</v>
      </c>
      <c r="G110" s="27">
        <f t="shared" si="14"/>
        <v>106.97943522561863</v>
      </c>
    </row>
    <row r="111" spans="1:7" ht="45" outlineLevel="4" collapsed="1" x14ac:dyDescent="0.2">
      <c r="A111" s="15" t="s">
        <v>141</v>
      </c>
      <c r="B111" s="23" t="s">
        <v>142</v>
      </c>
      <c r="C111" s="24">
        <v>687000</v>
      </c>
      <c r="D111" s="24">
        <v>687000</v>
      </c>
      <c r="E111" s="24">
        <v>171750</v>
      </c>
      <c r="F111" s="24">
        <v>183737.18</v>
      </c>
      <c r="G111" s="27">
        <f t="shared" si="14"/>
        <v>106.97943522561863</v>
      </c>
    </row>
    <row r="112" spans="1:7" ht="45" hidden="1" outlineLevel="7" x14ac:dyDescent="0.2">
      <c r="A112" s="15" t="s">
        <v>141</v>
      </c>
      <c r="B112" s="23" t="s">
        <v>142</v>
      </c>
      <c r="C112" s="24">
        <v>687000</v>
      </c>
      <c r="D112" s="24">
        <v>687000</v>
      </c>
      <c r="E112" s="24">
        <v>171750</v>
      </c>
      <c r="F112" s="24">
        <v>183737.18</v>
      </c>
      <c r="G112" s="27">
        <f t="shared" si="14"/>
        <v>106.97943522561863</v>
      </c>
    </row>
    <row r="113" spans="1:7" ht="56.25" outlineLevel="2" x14ac:dyDescent="0.2">
      <c r="A113" s="15" t="s">
        <v>143</v>
      </c>
      <c r="B113" s="23" t="s">
        <v>144</v>
      </c>
      <c r="C113" s="24">
        <f>C114+C117</f>
        <v>2911300</v>
      </c>
      <c r="D113" s="24">
        <f t="shared" ref="D113:F113" si="27">D114+D117</f>
        <v>2911300</v>
      </c>
      <c r="E113" s="24">
        <f t="shared" si="27"/>
        <v>727825</v>
      </c>
      <c r="F113" s="24">
        <f t="shared" si="27"/>
        <v>825682.77</v>
      </c>
      <c r="G113" s="27">
        <f t="shared" si="14"/>
        <v>113.44523340088621</v>
      </c>
    </row>
    <row r="114" spans="1:7" ht="56.25" outlineLevel="3" x14ac:dyDescent="0.2">
      <c r="A114" s="15" t="s">
        <v>145</v>
      </c>
      <c r="B114" s="23" t="s">
        <v>146</v>
      </c>
      <c r="C114" s="24">
        <f>C115</f>
        <v>2911300</v>
      </c>
      <c r="D114" s="24">
        <f t="shared" ref="D114:F114" si="28">D115</f>
        <v>2911300</v>
      </c>
      <c r="E114" s="24">
        <f t="shared" si="28"/>
        <v>727825</v>
      </c>
      <c r="F114" s="24">
        <f t="shared" si="28"/>
        <v>819974.55</v>
      </c>
      <c r="G114" s="27">
        <f t="shared" si="14"/>
        <v>112.66094871706798</v>
      </c>
    </row>
    <row r="115" spans="1:7" ht="146.25" outlineLevel="4" collapsed="1" x14ac:dyDescent="0.2">
      <c r="A115" s="15" t="s">
        <v>147</v>
      </c>
      <c r="B115" s="25" t="s">
        <v>148</v>
      </c>
      <c r="C115" s="24">
        <v>2911300</v>
      </c>
      <c r="D115" s="24">
        <v>2911300</v>
      </c>
      <c r="E115" s="24">
        <v>727825</v>
      </c>
      <c r="F115" s="24">
        <v>819974.55</v>
      </c>
      <c r="G115" s="27">
        <f t="shared" si="14"/>
        <v>112.66094871706798</v>
      </c>
    </row>
    <row r="116" spans="1:7" ht="146.25" hidden="1" outlineLevel="7" x14ac:dyDescent="0.2">
      <c r="A116" s="15" t="s">
        <v>147</v>
      </c>
      <c r="B116" s="25" t="s">
        <v>148</v>
      </c>
      <c r="C116" s="24">
        <v>2911300</v>
      </c>
      <c r="D116" s="24">
        <v>2911300</v>
      </c>
      <c r="E116" s="24">
        <v>727825</v>
      </c>
      <c r="F116" s="24">
        <v>819974.55</v>
      </c>
      <c r="G116" s="27">
        <f t="shared" si="14"/>
        <v>112.66094871706798</v>
      </c>
    </row>
    <row r="117" spans="1:7" ht="56.25" outlineLevel="3" x14ac:dyDescent="0.2">
      <c r="A117" s="15" t="s">
        <v>149</v>
      </c>
      <c r="B117" s="23" t="s">
        <v>150</v>
      </c>
      <c r="C117" s="24">
        <f>C118</f>
        <v>0</v>
      </c>
      <c r="D117" s="24">
        <f t="shared" ref="D117:F117" si="29">D118</f>
        <v>0</v>
      </c>
      <c r="E117" s="24">
        <f t="shared" si="29"/>
        <v>0</v>
      </c>
      <c r="F117" s="24">
        <f t="shared" si="29"/>
        <v>5708.22</v>
      </c>
      <c r="G117" s="27">
        <v>0</v>
      </c>
    </row>
    <row r="118" spans="1:7" ht="123.75" outlineLevel="4" collapsed="1" x14ac:dyDescent="0.2">
      <c r="A118" s="15" t="s">
        <v>151</v>
      </c>
      <c r="B118" s="25" t="s">
        <v>152</v>
      </c>
      <c r="C118" s="24">
        <v>0</v>
      </c>
      <c r="D118" s="24">
        <v>0</v>
      </c>
      <c r="E118" s="24">
        <v>0</v>
      </c>
      <c r="F118" s="24">
        <v>5708.22</v>
      </c>
      <c r="G118" s="27">
        <v>0</v>
      </c>
    </row>
    <row r="119" spans="1:7" ht="123.75" hidden="1" outlineLevel="7" x14ac:dyDescent="0.2">
      <c r="A119" s="15" t="s">
        <v>151</v>
      </c>
      <c r="B119" s="25" t="s">
        <v>152</v>
      </c>
      <c r="C119" s="24">
        <v>0</v>
      </c>
      <c r="D119" s="24">
        <v>0</v>
      </c>
      <c r="E119" s="24">
        <v>0</v>
      </c>
      <c r="F119" s="24">
        <v>5708.22</v>
      </c>
      <c r="G119" s="26" t="e">
        <f t="shared" si="14"/>
        <v>#DIV/0!</v>
      </c>
    </row>
    <row r="120" spans="1:7" ht="101.25" outlineLevel="2" x14ac:dyDescent="0.2">
      <c r="A120" s="15" t="s">
        <v>153</v>
      </c>
      <c r="B120" s="25" t="s">
        <v>154</v>
      </c>
      <c r="C120" s="24">
        <f>C121</f>
        <v>815100</v>
      </c>
      <c r="D120" s="24">
        <f t="shared" ref="D120:F121" si="30">D121</f>
        <v>815100</v>
      </c>
      <c r="E120" s="24">
        <f t="shared" si="30"/>
        <v>203775</v>
      </c>
      <c r="F120" s="24">
        <f t="shared" si="30"/>
        <v>235927.39</v>
      </c>
      <c r="G120" s="26">
        <f t="shared" si="14"/>
        <v>115.77837811311495</v>
      </c>
    </row>
    <row r="121" spans="1:7" ht="101.25" outlineLevel="3" x14ac:dyDescent="0.2">
      <c r="A121" s="15" t="s">
        <v>155</v>
      </c>
      <c r="B121" s="25" t="s">
        <v>156</v>
      </c>
      <c r="C121" s="24">
        <f>C122</f>
        <v>815100</v>
      </c>
      <c r="D121" s="24">
        <f t="shared" si="30"/>
        <v>815100</v>
      </c>
      <c r="E121" s="24">
        <f t="shared" si="30"/>
        <v>203775</v>
      </c>
      <c r="F121" s="24">
        <f t="shared" si="30"/>
        <v>235927.39</v>
      </c>
      <c r="G121" s="27">
        <f t="shared" si="14"/>
        <v>115.77837811311495</v>
      </c>
    </row>
    <row r="122" spans="1:7" ht="96" customHeight="1" outlineLevel="4" collapsed="1" x14ac:dyDescent="0.2">
      <c r="A122" s="15" t="s">
        <v>157</v>
      </c>
      <c r="B122" s="23" t="s">
        <v>158</v>
      </c>
      <c r="C122" s="24">
        <v>815100</v>
      </c>
      <c r="D122" s="24">
        <v>815100</v>
      </c>
      <c r="E122" s="24">
        <v>203775</v>
      </c>
      <c r="F122" s="24">
        <v>235927.39</v>
      </c>
      <c r="G122" s="27">
        <f t="shared" si="14"/>
        <v>115.77837811311495</v>
      </c>
    </row>
    <row r="123" spans="1:7" ht="112.5" hidden="1" outlineLevel="7" x14ac:dyDescent="0.2">
      <c r="A123" s="15" t="s">
        <v>157</v>
      </c>
      <c r="B123" s="23" t="s">
        <v>158</v>
      </c>
      <c r="C123" s="24">
        <v>815100</v>
      </c>
      <c r="D123" s="24">
        <v>815100</v>
      </c>
      <c r="E123" s="24">
        <v>203775</v>
      </c>
      <c r="F123" s="24">
        <v>235927.39</v>
      </c>
      <c r="G123" s="26">
        <f t="shared" si="14"/>
        <v>115.77837811311495</v>
      </c>
    </row>
    <row r="124" spans="1:7" s="14" customFormat="1" ht="42" outlineLevel="1" x14ac:dyDescent="0.15">
      <c r="A124" s="20" t="s">
        <v>159</v>
      </c>
      <c r="B124" s="21" t="s">
        <v>160</v>
      </c>
      <c r="C124" s="22">
        <f>C125+C128</f>
        <v>4634200</v>
      </c>
      <c r="D124" s="22">
        <f>D125+D128</f>
        <v>4634200</v>
      </c>
      <c r="E124" s="22">
        <f>E125+E128</f>
        <v>1251535</v>
      </c>
      <c r="F124" s="22">
        <f>F125+F128</f>
        <v>1161766.3600000001</v>
      </c>
      <c r="G124" s="26">
        <f t="shared" si="14"/>
        <v>92.827316854902193</v>
      </c>
    </row>
    <row r="125" spans="1:7" ht="22.5" outlineLevel="2" x14ac:dyDescent="0.2">
      <c r="A125" s="15" t="s">
        <v>161</v>
      </c>
      <c r="B125" s="23" t="s">
        <v>162</v>
      </c>
      <c r="C125" s="24">
        <f>C126</f>
        <v>3950200</v>
      </c>
      <c r="D125" s="24">
        <f t="shared" ref="D125:F125" si="31">D126</f>
        <v>3950200</v>
      </c>
      <c r="E125" s="24">
        <f t="shared" si="31"/>
        <v>1075950</v>
      </c>
      <c r="F125" s="24">
        <f t="shared" si="31"/>
        <v>956969.91</v>
      </c>
      <c r="G125" s="27">
        <f t="shared" si="14"/>
        <v>88.941856963613546</v>
      </c>
    </row>
    <row r="126" spans="1:7" ht="22.5" outlineLevel="3" x14ac:dyDescent="0.2">
      <c r="A126" s="15" t="s">
        <v>163</v>
      </c>
      <c r="B126" s="23" t="s">
        <v>164</v>
      </c>
      <c r="C126" s="24">
        <v>3950200</v>
      </c>
      <c r="D126" s="24">
        <v>3950200</v>
      </c>
      <c r="E126" s="24">
        <v>1075950</v>
      </c>
      <c r="F126" s="24">
        <v>956969.91</v>
      </c>
      <c r="G126" s="27">
        <f t="shared" si="14"/>
        <v>88.941856963613546</v>
      </c>
    </row>
    <row r="127" spans="1:7" ht="33.75" outlineLevel="4" x14ac:dyDescent="0.2">
      <c r="A127" s="15" t="s">
        <v>165</v>
      </c>
      <c r="B127" s="23" t="s">
        <v>166</v>
      </c>
      <c r="C127" s="24">
        <v>3950200</v>
      </c>
      <c r="D127" s="24">
        <v>3950200</v>
      </c>
      <c r="E127" s="24">
        <v>1075950</v>
      </c>
      <c r="F127" s="24">
        <v>956969.91</v>
      </c>
      <c r="G127" s="27">
        <f t="shared" si="14"/>
        <v>88.941856963613546</v>
      </c>
    </row>
    <row r="128" spans="1:7" ht="22.5" outlineLevel="2" x14ac:dyDescent="0.2">
      <c r="A128" s="15" t="s">
        <v>167</v>
      </c>
      <c r="B128" s="23" t="s">
        <v>168</v>
      </c>
      <c r="C128" s="24">
        <f>C129+C131</f>
        <v>684000</v>
      </c>
      <c r="D128" s="24">
        <f>D129+D131</f>
        <v>684000</v>
      </c>
      <c r="E128" s="24">
        <f>E129+E131</f>
        <v>175585</v>
      </c>
      <c r="F128" s="24">
        <f>F129+F131</f>
        <v>204796.45</v>
      </c>
      <c r="G128" s="27">
        <f t="shared" si="14"/>
        <v>116.63664322123188</v>
      </c>
    </row>
    <row r="129" spans="1:7" ht="33.75" outlineLevel="3" x14ac:dyDescent="0.2">
      <c r="A129" s="15" t="s">
        <v>169</v>
      </c>
      <c r="B129" s="23" t="s">
        <v>170</v>
      </c>
      <c r="C129" s="24">
        <f>C130</f>
        <v>684000</v>
      </c>
      <c r="D129" s="24">
        <f t="shared" ref="D129:F129" si="32">D130</f>
        <v>684000</v>
      </c>
      <c r="E129" s="24">
        <f t="shared" si="32"/>
        <v>175585</v>
      </c>
      <c r="F129" s="24">
        <f t="shared" si="32"/>
        <v>144711.07</v>
      </c>
      <c r="G129" s="27">
        <f t="shared" si="14"/>
        <v>82.416533302958683</v>
      </c>
    </row>
    <row r="130" spans="1:7" ht="45" outlineLevel="4" x14ac:dyDescent="0.2">
      <c r="A130" s="15" t="s">
        <v>171</v>
      </c>
      <c r="B130" s="23" t="s">
        <v>172</v>
      </c>
      <c r="C130" s="24">
        <v>684000</v>
      </c>
      <c r="D130" s="24">
        <v>684000</v>
      </c>
      <c r="E130" s="24">
        <v>175585</v>
      </c>
      <c r="F130" s="24">
        <v>144711.07</v>
      </c>
      <c r="G130" s="27">
        <f t="shared" si="14"/>
        <v>82.416533302958683</v>
      </c>
    </row>
    <row r="131" spans="1:7" ht="22.5" outlineLevel="3" x14ac:dyDescent="0.2">
      <c r="A131" s="15" t="s">
        <v>173</v>
      </c>
      <c r="B131" s="23" t="s">
        <v>174</v>
      </c>
      <c r="C131" s="24">
        <f>C132</f>
        <v>0</v>
      </c>
      <c r="D131" s="24">
        <f t="shared" ref="D131:F131" si="33">D132</f>
        <v>0</v>
      </c>
      <c r="E131" s="24">
        <f t="shared" si="33"/>
        <v>0</v>
      </c>
      <c r="F131" s="24">
        <f t="shared" si="33"/>
        <v>60085.38</v>
      </c>
      <c r="G131" s="27">
        <v>0</v>
      </c>
    </row>
    <row r="132" spans="1:7" ht="26.25" customHeight="1" outlineLevel="4" x14ac:dyDescent="0.2">
      <c r="A132" s="15" t="s">
        <v>175</v>
      </c>
      <c r="B132" s="23" t="s">
        <v>176</v>
      </c>
      <c r="C132" s="24">
        <v>0</v>
      </c>
      <c r="D132" s="24">
        <v>0</v>
      </c>
      <c r="E132" s="24">
        <v>0</v>
      </c>
      <c r="F132" s="24">
        <v>60085.38</v>
      </c>
      <c r="G132" s="27">
        <v>0</v>
      </c>
    </row>
    <row r="133" spans="1:7" s="14" customFormat="1" ht="31.5" outlineLevel="1" x14ac:dyDescent="0.15">
      <c r="A133" s="20" t="s">
        <v>177</v>
      </c>
      <c r="B133" s="21" t="s">
        <v>178</v>
      </c>
      <c r="C133" s="22">
        <f>C134+C138+C145</f>
        <v>2240400</v>
      </c>
      <c r="D133" s="22">
        <f t="shared" ref="D133:F133" si="34">D134+D138+D145</f>
        <v>2240400</v>
      </c>
      <c r="E133" s="22">
        <f t="shared" si="34"/>
        <v>156325</v>
      </c>
      <c r="F133" s="22">
        <f t="shared" si="34"/>
        <v>160145.17000000001</v>
      </c>
      <c r="G133" s="26">
        <f t="shared" si="14"/>
        <v>102.44373580681274</v>
      </c>
    </row>
    <row r="134" spans="1:7" ht="95.25" customHeight="1" outlineLevel="2" x14ac:dyDescent="0.2">
      <c r="A134" s="15" t="s">
        <v>179</v>
      </c>
      <c r="B134" s="25" t="s">
        <v>180</v>
      </c>
      <c r="C134" s="24">
        <f>C135</f>
        <v>2160000</v>
      </c>
      <c r="D134" s="24">
        <f t="shared" ref="D134:F134" si="35">D135</f>
        <v>2160000</v>
      </c>
      <c r="E134" s="24">
        <f t="shared" si="35"/>
        <v>152500</v>
      </c>
      <c r="F134" s="24">
        <f t="shared" si="35"/>
        <v>152500</v>
      </c>
      <c r="G134" s="27">
        <f t="shared" si="14"/>
        <v>100</v>
      </c>
    </row>
    <row r="135" spans="1:7" ht="116.25" customHeight="1" outlineLevel="3" x14ac:dyDescent="0.2">
      <c r="A135" s="15" t="s">
        <v>181</v>
      </c>
      <c r="B135" s="25" t="s">
        <v>182</v>
      </c>
      <c r="C135" s="24">
        <f>C136</f>
        <v>2160000</v>
      </c>
      <c r="D135" s="24">
        <f t="shared" ref="D135:F135" si="36">D136</f>
        <v>2160000</v>
      </c>
      <c r="E135" s="24">
        <f t="shared" si="36"/>
        <v>152500</v>
      </c>
      <c r="F135" s="24">
        <f t="shared" si="36"/>
        <v>152500</v>
      </c>
      <c r="G135" s="27">
        <f t="shared" ref="G135:G198" si="37">F135/E135*100</f>
        <v>100</v>
      </c>
    </row>
    <row r="136" spans="1:7" ht="112.5" customHeight="1" outlineLevel="4" collapsed="1" x14ac:dyDescent="0.2">
      <c r="A136" s="15" t="s">
        <v>183</v>
      </c>
      <c r="B136" s="25" t="s">
        <v>184</v>
      </c>
      <c r="C136" s="24">
        <v>2160000</v>
      </c>
      <c r="D136" s="24">
        <v>2160000</v>
      </c>
      <c r="E136" s="24">
        <v>152500</v>
      </c>
      <c r="F136" s="24">
        <v>152500</v>
      </c>
      <c r="G136" s="27">
        <f t="shared" si="37"/>
        <v>100</v>
      </c>
    </row>
    <row r="137" spans="1:7" ht="123.75" hidden="1" outlineLevel="7" x14ac:dyDescent="0.2">
      <c r="A137" s="15" t="s">
        <v>183</v>
      </c>
      <c r="B137" s="25" t="s">
        <v>184</v>
      </c>
      <c r="C137" s="24">
        <v>2160000</v>
      </c>
      <c r="D137" s="24">
        <v>2160000</v>
      </c>
      <c r="E137" s="24">
        <v>152500</v>
      </c>
      <c r="F137" s="24">
        <v>152500</v>
      </c>
      <c r="G137" s="27">
        <f t="shared" si="37"/>
        <v>100</v>
      </c>
    </row>
    <row r="138" spans="1:7" ht="45" outlineLevel="2" x14ac:dyDescent="0.2">
      <c r="A138" s="15" t="s">
        <v>185</v>
      </c>
      <c r="B138" s="23" t="s">
        <v>186</v>
      </c>
      <c r="C138" s="24">
        <f>C139+C142</f>
        <v>20400</v>
      </c>
      <c r="D138" s="24">
        <f t="shared" ref="D138:F138" si="38">D139+D142</f>
        <v>20400</v>
      </c>
      <c r="E138" s="24">
        <f t="shared" si="38"/>
        <v>3825</v>
      </c>
      <c r="F138" s="24">
        <f t="shared" si="38"/>
        <v>7645.17</v>
      </c>
      <c r="G138" s="27">
        <f t="shared" si="37"/>
        <v>199.87372549019608</v>
      </c>
    </row>
    <row r="139" spans="1:7" ht="45" outlineLevel="3" x14ac:dyDescent="0.2">
      <c r="A139" s="15" t="s">
        <v>187</v>
      </c>
      <c r="B139" s="23" t="s">
        <v>188</v>
      </c>
      <c r="C139" s="24">
        <f>C140</f>
        <v>15300</v>
      </c>
      <c r="D139" s="24">
        <f t="shared" ref="D139:F139" si="39">D140</f>
        <v>15300</v>
      </c>
      <c r="E139" s="24">
        <f t="shared" si="39"/>
        <v>3825</v>
      </c>
      <c r="F139" s="24">
        <f t="shared" si="39"/>
        <v>7645.17</v>
      </c>
      <c r="G139" s="27">
        <f t="shared" si="37"/>
        <v>199.87372549019608</v>
      </c>
    </row>
    <row r="140" spans="1:7" ht="56.25" outlineLevel="4" collapsed="1" x14ac:dyDescent="0.2">
      <c r="A140" s="15" t="s">
        <v>189</v>
      </c>
      <c r="B140" s="23" t="s">
        <v>190</v>
      </c>
      <c r="C140" s="24">
        <v>15300</v>
      </c>
      <c r="D140" s="24">
        <v>15300</v>
      </c>
      <c r="E140" s="24">
        <v>3825</v>
      </c>
      <c r="F140" s="24">
        <v>7645.17</v>
      </c>
      <c r="G140" s="27">
        <f t="shared" si="37"/>
        <v>199.87372549019608</v>
      </c>
    </row>
    <row r="141" spans="1:7" ht="56.25" hidden="1" outlineLevel="7" x14ac:dyDescent="0.2">
      <c r="A141" s="15" t="s">
        <v>189</v>
      </c>
      <c r="B141" s="23" t="s">
        <v>190</v>
      </c>
      <c r="C141" s="24">
        <v>15300</v>
      </c>
      <c r="D141" s="24">
        <v>15300</v>
      </c>
      <c r="E141" s="24">
        <v>3825</v>
      </c>
      <c r="F141" s="24">
        <v>7645.17</v>
      </c>
      <c r="G141" s="27">
        <f t="shared" si="37"/>
        <v>199.87372549019608</v>
      </c>
    </row>
    <row r="142" spans="1:7" ht="67.5" outlineLevel="3" x14ac:dyDescent="0.2">
      <c r="A142" s="15" t="s">
        <v>191</v>
      </c>
      <c r="B142" s="23" t="s">
        <v>192</v>
      </c>
      <c r="C142" s="24">
        <f>C143</f>
        <v>5100</v>
      </c>
      <c r="D142" s="24">
        <f t="shared" ref="D142:F142" si="40">D143</f>
        <v>5100</v>
      </c>
      <c r="E142" s="24">
        <f t="shared" si="40"/>
        <v>0</v>
      </c>
      <c r="F142" s="24">
        <f t="shared" si="40"/>
        <v>0</v>
      </c>
      <c r="G142" s="27">
        <v>0</v>
      </c>
    </row>
    <row r="143" spans="1:7" ht="67.5" outlineLevel="4" collapsed="1" x14ac:dyDescent="0.2">
      <c r="A143" s="15" t="s">
        <v>193</v>
      </c>
      <c r="B143" s="23" t="s">
        <v>194</v>
      </c>
      <c r="C143" s="24">
        <v>5100</v>
      </c>
      <c r="D143" s="24">
        <v>5100</v>
      </c>
      <c r="E143" s="24">
        <v>0</v>
      </c>
      <c r="F143" s="24">
        <v>0</v>
      </c>
      <c r="G143" s="27">
        <v>0</v>
      </c>
    </row>
    <row r="144" spans="1:7" ht="67.5" hidden="1" outlineLevel="7" x14ac:dyDescent="0.2">
      <c r="A144" s="15" t="s">
        <v>193</v>
      </c>
      <c r="B144" s="23" t="s">
        <v>194</v>
      </c>
      <c r="C144" s="24">
        <v>5100</v>
      </c>
      <c r="D144" s="24">
        <v>5100</v>
      </c>
      <c r="E144" s="24">
        <v>0</v>
      </c>
      <c r="F144" s="24">
        <v>0</v>
      </c>
      <c r="G144" s="27" t="e">
        <f t="shared" si="37"/>
        <v>#DIV/0!</v>
      </c>
    </row>
    <row r="145" spans="1:7" ht="90" outlineLevel="2" x14ac:dyDescent="0.2">
      <c r="A145" s="15" t="s">
        <v>195</v>
      </c>
      <c r="B145" s="23" t="s">
        <v>196</v>
      </c>
      <c r="C145" s="24">
        <f>C146</f>
        <v>60000</v>
      </c>
      <c r="D145" s="24">
        <f t="shared" ref="D145:F146" si="41">D146</f>
        <v>60000</v>
      </c>
      <c r="E145" s="24">
        <f t="shared" si="41"/>
        <v>0</v>
      </c>
      <c r="F145" s="24">
        <f t="shared" si="41"/>
        <v>0</v>
      </c>
      <c r="G145" s="27">
        <v>0</v>
      </c>
    </row>
    <row r="146" spans="1:7" ht="90" outlineLevel="3" x14ac:dyDescent="0.2">
      <c r="A146" s="15" t="s">
        <v>197</v>
      </c>
      <c r="B146" s="23" t="s">
        <v>198</v>
      </c>
      <c r="C146" s="24">
        <f>C147</f>
        <v>60000</v>
      </c>
      <c r="D146" s="24">
        <f t="shared" si="41"/>
        <v>60000</v>
      </c>
      <c r="E146" s="24">
        <f t="shared" si="41"/>
        <v>0</v>
      </c>
      <c r="F146" s="24">
        <f t="shared" si="41"/>
        <v>0</v>
      </c>
      <c r="G146" s="27">
        <v>0</v>
      </c>
    </row>
    <row r="147" spans="1:7" ht="101.25" outlineLevel="4" collapsed="1" x14ac:dyDescent="0.2">
      <c r="A147" s="15" t="s">
        <v>199</v>
      </c>
      <c r="B147" s="25" t="s">
        <v>200</v>
      </c>
      <c r="C147" s="24">
        <v>60000</v>
      </c>
      <c r="D147" s="24">
        <v>60000</v>
      </c>
      <c r="E147" s="24">
        <v>0</v>
      </c>
      <c r="F147" s="24">
        <v>0</v>
      </c>
      <c r="G147" s="27">
        <v>0</v>
      </c>
    </row>
    <row r="148" spans="1:7" ht="101.25" hidden="1" outlineLevel="7" x14ac:dyDescent="0.2">
      <c r="A148" s="15" t="s">
        <v>199</v>
      </c>
      <c r="B148" s="25" t="s">
        <v>200</v>
      </c>
      <c r="C148" s="24">
        <v>60000</v>
      </c>
      <c r="D148" s="24">
        <v>60000</v>
      </c>
      <c r="E148" s="24">
        <v>0</v>
      </c>
      <c r="F148" s="24">
        <v>0</v>
      </c>
      <c r="G148" s="26" t="e">
        <f t="shared" si="37"/>
        <v>#DIV/0!</v>
      </c>
    </row>
    <row r="149" spans="1:7" s="14" customFormat="1" ht="21" outlineLevel="1" x14ac:dyDescent="0.15">
      <c r="A149" s="20" t="s">
        <v>201</v>
      </c>
      <c r="B149" s="21" t="s">
        <v>202</v>
      </c>
      <c r="C149" s="22">
        <f>C150+C201+C207+C211</f>
        <v>923900</v>
      </c>
      <c r="D149" s="22">
        <f t="shared" ref="D149:F149" si="42">D150+D201+D207+D211</f>
        <v>923900</v>
      </c>
      <c r="E149" s="22">
        <f t="shared" si="42"/>
        <v>230900</v>
      </c>
      <c r="F149" s="22">
        <f t="shared" si="42"/>
        <v>190700.69</v>
      </c>
      <c r="G149" s="26">
        <f t="shared" si="37"/>
        <v>82.590164573408401</v>
      </c>
    </row>
    <row r="150" spans="1:7" ht="45" outlineLevel="2" x14ac:dyDescent="0.2">
      <c r="A150" s="15" t="s">
        <v>203</v>
      </c>
      <c r="B150" s="23" t="s">
        <v>204</v>
      </c>
      <c r="C150" s="24">
        <f>C151+C157+C169+C181+C177+C185+C193</f>
        <v>426300</v>
      </c>
      <c r="D150" s="24">
        <f t="shared" ref="D150:F150" si="43">D151+D157+D169+D181+D177+D185+D193</f>
        <v>426300</v>
      </c>
      <c r="E150" s="24">
        <f t="shared" si="43"/>
        <v>106575</v>
      </c>
      <c r="F150" s="24">
        <f t="shared" si="43"/>
        <v>64883.68</v>
      </c>
      <c r="G150" s="27">
        <f t="shared" si="37"/>
        <v>60.880769411212768</v>
      </c>
    </row>
    <row r="151" spans="1:7" ht="69.75" customHeight="1" outlineLevel="3" x14ac:dyDescent="0.2">
      <c r="A151" s="15" t="s">
        <v>205</v>
      </c>
      <c r="B151" s="23" t="s">
        <v>206</v>
      </c>
      <c r="C151" s="24">
        <f>C152</f>
        <v>26100</v>
      </c>
      <c r="D151" s="24">
        <f t="shared" ref="D151:F151" si="44">D152</f>
        <v>26100</v>
      </c>
      <c r="E151" s="24">
        <f t="shared" si="44"/>
        <v>6525</v>
      </c>
      <c r="F151" s="24">
        <f t="shared" si="44"/>
        <v>2650</v>
      </c>
      <c r="G151" s="27">
        <f t="shared" si="37"/>
        <v>40.61302681992337</v>
      </c>
    </row>
    <row r="152" spans="1:7" ht="104.25" customHeight="1" outlineLevel="4" collapsed="1" x14ac:dyDescent="0.2">
      <c r="A152" s="15" t="s">
        <v>207</v>
      </c>
      <c r="B152" s="25" t="s">
        <v>208</v>
      </c>
      <c r="C152" s="24">
        <v>26100</v>
      </c>
      <c r="D152" s="24">
        <v>26100</v>
      </c>
      <c r="E152" s="24">
        <v>6525</v>
      </c>
      <c r="F152" s="24">
        <v>2650</v>
      </c>
      <c r="G152" s="27">
        <f t="shared" si="37"/>
        <v>40.61302681992337</v>
      </c>
    </row>
    <row r="153" spans="1:7" ht="168.75" hidden="1" outlineLevel="5" x14ac:dyDescent="0.2">
      <c r="A153" s="15" t="s">
        <v>209</v>
      </c>
      <c r="B153" s="25" t="s">
        <v>210</v>
      </c>
      <c r="C153" s="24">
        <v>8200</v>
      </c>
      <c r="D153" s="24">
        <v>8200</v>
      </c>
      <c r="E153" s="24">
        <v>2050</v>
      </c>
      <c r="F153" s="24">
        <v>2650</v>
      </c>
      <c r="G153" s="27">
        <f t="shared" si="37"/>
        <v>129.26829268292684</v>
      </c>
    </row>
    <row r="154" spans="1:7" ht="168.75" hidden="1" outlineLevel="7" x14ac:dyDescent="0.2">
      <c r="A154" s="15" t="s">
        <v>209</v>
      </c>
      <c r="B154" s="25" t="s">
        <v>210</v>
      </c>
      <c r="C154" s="24">
        <v>8200</v>
      </c>
      <c r="D154" s="24">
        <v>8200</v>
      </c>
      <c r="E154" s="24">
        <v>2050</v>
      </c>
      <c r="F154" s="24">
        <v>2650</v>
      </c>
      <c r="G154" s="27">
        <f t="shared" si="37"/>
        <v>129.26829268292684</v>
      </c>
    </row>
    <row r="155" spans="1:7" ht="112.5" hidden="1" outlineLevel="5" x14ac:dyDescent="0.2">
      <c r="A155" s="15" t="s">
        <v>211</v>
      </c>
      <c r="B155" s="25" t="s">
        <v>212</v>
      </c>
      <c r="C155" s="24">
        <v>17900</v>
      </c>
      <c r="D155" s="24">
        <v>17900</v>
      </c>
      <c r="E155" s="24">
        <v>4475</v>
      </c>
      <c r="F155" s="24">
        <v>0</v>
      </c>
      <c r="G155" s="27">
        <f t="shared" si="37"/>
        <v>0</v>
      </c>
    </row>
    <row r="156" spans="1:7" ht="112.5" hidden="1" outlineLevel="7" x14ac:dyDescent="0.2">
      <c r="A156" s="15" t="s">
        <v>211</v>
      </c>
      <c r="B156" s="25" t="s">
        <v>212</v>
      </c>
      <c r="C156" s="24">
        <v>17900</v>
      </c>
      <c r="D156" s="24">
        <v>17900</v>
      </c>
      <c r="E156" s="24">
        <v>4475</v>
      </c>
      <c r="F156" s="24">
        <v>0</v>
      </c>
      <c r="G156" s="27">
        <f t="shared" si="37"/>
        <v>0</v>
      </c>
    </row>
    <row r="157" spans="1:7" ht="105" customHeight="1" outlineLevel="3" x14ac:dyDescent="0.2">
      <c r="A157" s="15" t="s">
        <v>213</v>
      </c>
      <c r="B157" s="23" t="s">
        <v>214</v>
      </c>
      <c r="C157" s="24">
        <f>C158</f>
        <v>132800</v>
      </c>
      <c r="D157" s="24">
        <f t="shared" ref="D157:F157" si="45">D158</f>
        <v>132800</v>
      </c>
      <c r="E157" s="24">
        <f t="shared" si="45"/>
        <v>33250</v>
      </c>
      <c r="F157" s="24">
        <f t="shared" si="45"/>
        <v>17638.39</v>
      </c>
      <c r="G157" s="27">
        <f t="shared" si="37"/>
        <v>53.047789473684205</v>
      </c>
    </row>
    <row r="158" spans="1:7" ht="123" customHeight="1" outlineLevel="4" collapsed="1" x14ac:dyDescent="0.2">
      <c r="A158" s="15" t="s">
        <v>215</v>
      </c>
      <c r="B158" s="25" t="s">
        <v>216</v>
      </c>
      <c r="C158" s="24">
        <v>132800</v>
      </c>
      <c r="D158" s="24">
        <v>132800</v>
      </c>
      <c r="E158" s="24">
        <v>33250</v>
      </c>
      <c r="F158" s="24">
        <v>17638.39</v>
      </c>
      <c r="G158" s="27">
        <f t="shared" si="37"/>
        <v>53.047789473684205</v>
      </c>
    </row>
    <row r="159" spans="1:7" ht="202.5" hidden="1" outlineLevel="5" x14ac:dyDescent="0.2">
      <c r="A159" s="15" t="s">
        <v>217</v>
      </c>
      <c r="B159" s="25" t="s">
        <v>218</v>
      </c>
      <c r="C159" s="24">
        <v>11700</v>
      </c>
      <c r="D159" s="24">
        <v>11700</v>
      </c>
      <c r="E159" s="24">
        <v>2925</v>
      </c>
      <c r="F159" s="24">
        <v>2000</v>
      </c>
      <c r="G159" s="27">
        <f t="shared" si="37"/>
        <v>68.376068376068375</v>
      </c>
    </row>
    <row r="160" spans="1:7" ht="202.5" hidden="1" outlineLevel="7" x14ac:dyDescent="0.2">
      <c r="A160" s="15" t="s">
        <v>217</v>
      </c>
      <c r="B160" s="25" t="s">
        <v>218</v>
      </c>
      <c r="C160" s="24">
        <v>11700</v>
      </c>
      <c r="D160" s="24">
        <v>11700</v>
      </c>
      <c r="E160" s="24">
        <v>2925</v>
      </c>
      <c r="F160" s="24">
        <v>2000</v>
      </c>
      <c r="G160" s="27">
        <f t="shared" si="37"/>
        <v>68.376068376068375</v>
      </c>
    </row>
    <row r="161" spans="1:7" ht="168.75" hidden="1" outlineLevel="5" x14ac:dyDescent="0.2">
      <c r="A161" s="15" t="s">
        <v>219</v>
      </c>
      <c r="B161" s="25" t="s">
        <v>220</v>
      </c>
      <c r="C161" s="24">
        <v>200</v>
      </c>
      <c r="D161" s="24">
        <v>200</v>
      </c>
      <c r="E161" s="24">
        <v>100</v>
      </c>
      <c r="F161" s="24">
        <v>0</v>
      </c>
      <c r="G161" s="27">
        <f t="shared" si="37"/>
        <v>0</v>
      </c>
    </row>
    <row r="162" spans="1:7" ht="168.75" hidden="1" outlineLevel="7" x14ac:dyDescent="0.2">
      <c r="A162" s="15" t="s">
        <v>219</v>
      </c>
      <c r="B162" s="25" t="s">
        <v>220</v>
      </c>
      <c r="C162" s="24">
        <v>200</v>
      </c>
      <c r="D162" s="24">
        <v>200</v>
      </c>
      <c r="E162" s="24">
        <v>100</v>
      </c>
      <c r="F162" s="24">
        <v>0</v>
      </c>
      <c r="G162" s="27">
        <f t="shared" si="37"/>
        <v>0</v>
      </c>
    </row>
    <row r="163" spans="1:7" ht="258.75" hidden="1" outlineLevel="5" x14ac:dyDescent="0.2">
      <c r="A163" s="15" t="s">
        <v>221</v>
      </c>
      <c r="B163" s="25" t="s">
        <v>222</v>
      </c>
      <c r="C163" s="24">
        <v>3800</v>
      </c>
      <c r="D163" s="24">
        <v>3800</v>
      </c>
      <c r="E163" s="24">
        <v>950</v>
      </c>
      <c r="F163" s="24">
        <v>4.8899999999999997</v>
      </c>
      <c r="G163" s="27">
        <f t="shared" si="37"/>
        <v>0.51473684210526316</v>
      </c>
    </row>
    <row r="164" spans="1:7" ht="258.75" hidden="1" outlineLevel="7" x14ac:dyDescent="0.2">
      <c r="A164" s="15" t="s">
        <v>221</v>
      </c>
      <c r="B164" s="25" t="s">
        <v>222</v>
      </c>
      <c r="C164" s="24">
        <v>3800</v>
      </c>
      <c r="D164" s="24">
        <v>3800</v>
      </c>
      <c r="E164" s="24">
        <v>950</v>
      </c>
      <c r="F164" s="24">
        <v>4.8899999999999997</v>
      </c>
      <c r="G164" s="27">
        <f t="shared" si="37"/>
        <v>0.51473684210526316</v>
      </c>
    </row>
    <row r="165" spans="1:7" ht="146.25" hidden="1" outlineLevel="5" x14ac:dyDescent="0.2">
      <c r="A165" s="15" t="s">
        <v>223</v>
      </c>
      <c r="B165" s="25" t="s">
        <v>224</v>
      </c>
      <c r="C165" s="24">
        <v>115400</v>
      </c>
      <c r="D165" s="24">
        <v>115400</v>
      </c>
      <c r="E165" s="24">
        <v>28850</v>
      </c>
      <c r="F165" s="24">
        <v>15633.5</v>
      </c>
      <c r="G165" s="27">
        <f t="shared" si="37"/>
        <v>54.188908145580598</v>
      </c>
    </row>
    <row r="166" spans="1:7" ht="146.25" hidden="1" outlineLevel="7" x14ac:dyDescent="0.2">
      <c r="A166" s="15" t="s">
        <v>223</v>
      </c>
      <c r="B166" s="25" t="s">
        <v>224</v>
      </c>
      <c r="C166" s="24">
        <v>115400</v>
      </c>
      <c r="D166" s="24">
        <v>115400</v>
      </c>
      <c r="E166" s="24">
        <v>28850</v>
      </c>
      <c r="F166" s="24">
        <v>15633.5</v>
      </c>
      <c r="G166" s="27">
        <f t="shared" si="37"/>
        <v>54.188908145580598</v>
      </c>
    </row>
    <row r="167" spans="1:7" ht="146.25" hidden="1" outlineLevel="5" x14ac:dyDescent="0.2">
      <c r="A167" s="15" t="s">
        <v>225</v>
      </c>
      <c r="B167" s="25" t="s">
        <v>226</v>
      </c>
      <c r="C167" s="24">
        <v>1700</v>
      </c>
      <c r="D167" s="24">
        <v>1700</v>
      </c>
      <c r="E167" s="24">
        <v>425</v>
      </c>
      <c r="F167" s="24">
        <v>0</v>
      </c>
      <c r="G167" s="27">
        <f t="shared" si="37"/>
        <v>0</v>
      </c>
    </row>
    <row r="168" spans="1:7" ht="146.25" hidden="1" outlineLevel="7" x14ac:dyDescent="0.2">
      <c r="A168" s="15" t="s">
        <v>225</v>
      </c>
      <c r="B168" s="25" t="s">
        <v>226</v>
      </c>
      <c r="C168" s="24">
        <v>1700</v>
      </c>
      <c r="D168" s="24">
        <v>1700</v>
      </c>
      <c r="E168" s="24">
        <v>425</v>
      </c>
      <c r="F168" s="24">
        <v>0</v>
      </c>
      <c r="G168" s="27">
        <f t="shared" si="37"/>
        <v>0</v>
      </c>
    </row>
    <row r="169" spans="1:7" ht="70.5" customHeight="1" outlineLevel="3" x14ac:dyDescent="0.2">
      <c r="A169" s="15" t="s">
        <v>227</v>
      </c>
      <c r="B169" s="23" t="s">
        <v>228</v>
      </c>
      <c r="C169" s="24">
        <f>C170</f>
        <v>85700</v>
      </c>
      <c r="D169" s="24">
        <f t="shared" ref="D169:F169" si="46">D170</f>
        <v>85700</v>
      </c>
      <c r="E169" s="24">
        <f t="shared" si="46"/>
        <v>21400</v>
      </c>
      <c r="F169" s="24">
        <f t="shared" si="46"/>
        <v>2500</v>
      </c>
      <c r="G169" s="27">
        <f t="shared" si="37"/>
        <v>11.682242990654206</v>
      </c>
    </row>
    <row r="170" spans="1:7" ht="105.75" customHeight="1" outlineLevel="4" collapsed="1" x14ac:dyDescent="0.2">
      <c r="A170" s="15" t="s">
        <v>229</v>
      </c>
      <c r="B170" s="25" t="s">
        <v>230</v>
      </c>
      <c r="C170" s="24">
        <v>85700</v>
      </c>
      <c r="D170" s="24">
        <v>85700</v>
      </c>
      <c r="E170" s="24">
        <v>21400</v>
      </c>
      <c r="F170" s="24">
        <v>2500</v>
      </c>
      <c r="G170" s="27">
        <f t="shared" si="37"/>
        <v>11.682242990654206</v>
      </c>
    </row>
    <row r="171" spans="1:7" ht="112.5" hidden="1" outlineLevel="5" x14ac:dyDescent="0.2">
      <c r="A171" s="15" t="s">
        <v>231</v>
      </c>
      <c r="B171" s="25" t="s">
        <v>230</v>
      </c>
      <c r="C171" s="24">
        <v>800</v>
      </c>
      <c r="D171" s="24">
        <v>800</v>
      </c>
      <c r="E171" s="24">
        <v>175</v>
      </c>
      <c r="F171" s="24">
        <v>0</v>
      </c>
      <c r="G171" s="27">
        <f t="shared" si="37"/>
        <v>0</v>
      </c>
    </row>
    <row r="172" spans="1:7" ht="112.5" hidden="1" outlineLevel="7" x14ac:dyDescent="0.2">
      <c r="A172" s="15" t="s">
        <v>231</v>
      </c>
      <c r="B172" s="25" t="s">
        <v>230</v>
      </c>
      <c r="C172" s="24">
        <v>800</v>
      </c>
      <c r="D172" s="24">
        <v>800</v>
      </c>
      <c r="E172" s="24">
        <v>175</v>
      </c>
      <c r="F172" s="24">
        <v>0</v>
      </c>
      <c r="G172" s="27">
        <f t="shared" si="37"/>
        <v>0</v>
      </c>
    </row>
    <row r="173" spans="1:7" ht="112.5" hidden="1" outlineLevel="5" x14ac:dyDescent="0.2">
      <c r="A173" s="15" t="s">
        <v>232</v>
      </c>
      <c r="B173" s="25" t="s">
        <v>230</v>
      </c>
      <c r="C173" s="24">
        <v>77900</v>
      </c>
      <c r="D173" s="24">
        <v>77900</v>
      </c>
      <c r="E173" s="24">
        <v>19475</v>
      </c>
      <c r="F173" s="24">
        <v>2500</v>
      </c>
      <c r="G173" s="27">
        <f t="shared" si="37"/>
        <v>12.836970474967908</v>
      </c>
    </row>
    <row r="174" spans="1:7" ht="112.5" hidden="1" outlineLevel="7" x14ac:dyDescent="0.2">
      <c r="A174" s="15" t="s">
        <v>232</v>
      </c>
      <c r="B174" s="25" t="s">
        <v>230</v>
      </c>
      <c r="C174" s="24">
        <v>77900</v>
      </c>
      <c r="D174" s="24">
        <v>77900</v>
      </c>
      <c r="E174" s="24">
        <v>19475</v>
      </c>
      <c r="F174" s="24">
        <v>2500</v>
      </c>
      <c r="G174" s="27">
        <f t="shared" si="37"/>
        <v>12.836970474967908</v>
      </c>
    </row>
    <row r="175" spans="1:7" ht="112.5" hidden="1" outlineLevel="5" x14ac:dyDescent="0.2">
      <c r="A175" s="15" t="s">
        <v>233</v>
      </c>
      <c r="B175" s="25" t="s">
        <v>230</v>
      </c>
      <c r="C175" s="24">
        <v>7000</v>
      </c>
      <c r="D175" s="24">
        <v>7000</v>
      </c>
      <c r="E175" s="24">
        <v>1750</v>
      </c>
      <c r="F175" s="24">
        <v>0</v>
      </c>
      <c r="G175" s="27">
        <f t="shared" si="37"/>
        <v>0</v>
      </c>
    </row>
    <row r="176" spans="1:7" ht="112.5" hidden="1" outlineLevel="7" x14ac:dyDescent="0.2">
      <c r="A176" s="15" t="s">
        <v>233</v>
      </c>
      <c r="B176" s="25" t="s">
        <v>230</v>
      </c>
      <c r="C176" s="24">
        <v>7000</v>
      </c>
      <c r="D176" s="24">
        <v>7000</v>
      </c>
      <c r="E176" s="24">
        <v>1750</v>
      </c>
      <c r="F176" s="24">
        <v>0</v>
      </c>
      <c r="G176" s="27">
        <f t="shared" si="37"/>
        <v>0</v>
      </c>
    </row>
    <row r="177" spans="1:7" ht="91.5" customHeight="1" outlineLevel="3" x14ac:dyDescent="0.2">
      <c r="A177" s="15" t="s">
        <v>234</v>
      </c>
      <c r="B177" s="23" t="s">
        <v>235</v>
      </c>
      <c r="C177" s="24">
        <f>C178</f>
        <v>3900</v>
      </c>
      <c r="D177" s="24">
        <f t="shared" ref="D177:F177" si="47">D178</f>
        <v>3900</v>
      </c>
      <c r="E177" s="24">
        <f t="shared" si="47"/>
        <v>975</v>
      </c>
      <c r="F177" s="24">
        <f t="shared" si="47"/>
        <v>0</v>
      </c>
      <c r="G177" s="27">
        <f t="shared" si="37"/>
        <v>0</v>
      </c>
    </row>
    <row r="178" spans="1:7" ht="125.25" customHeight="1" outlineLevel="4" collapsed="1" x14ac:dyDescent="0.2">
      <c r="A178" s="15" t="s">
        <v>236</v>
      </c>
      <c r="B178" s="25" t="s">
        <v>237</v>
      </c>
      <c r="C178" s="24">
        <v>3900</v>
      </c>
      <c r="D178" s="24">
        <v>3900</v>
      </c>
      <c r="E178" s="24">
        <v>975</v>
      </c>
      <c r="F178" s="24">
        <v>0</v>
      </c>
      <c r="G178" s="27">
        <f t="shared" si="37"/>
        <v>0</v>
      </c>
    </row>
    <row r="179" spans="1:7" ht="135" hidden="1" outlineLevel="5" x14ac:dyDescent="0.2">
      <c r="A179" s="15" t="s">
        <v>238</v>
      </c>
      <c r="B179" s="25" t="s">
        <v>237</v>
      </c>
      <c r="C179" s="24">
        <v>3900</v>
      </c>
      <c r="D179" s="24">
        <v>3900</v>
      </c>
      <c r="E179" s="24">
        <v>975</v>
      </c>
      <c r="F179" s="24">
        <v>0</v>
      </c>
      <c r="G179" s="27">
        <f t="shared" si="37"/>
        <v>0</v>
      </c>
    </row>
    <row r="180" spans="1:7" ht="135" hidden="1" outlineLevel="7" x14ac:dyDescent="0.2">
      <c r="A180" s="15" t="s">
        <v>238</v>
      </c>
      <c r="B180" s="25" t="s">
        <v>237</v>
      </c>
      <c r="C180" s="24">
        <v>3900</v>
      </c>
      <c r="D180" s="24">
        <v>3900</v>
      </c>
      <c r="E180" s="24">
        <v>975</v>
      </c>
      <c r="F180" s="24">
        <v>0</v>
      </c>
      <c r="G180" s="27">
        <f t="shared" si="37"/>
        <v>0</v>
      </c>
    </row>
    <row r="181" spans="1:7" ht="78.75" outlineLevel="3" x14ac:dyDescent="0.2">
      <c r="A181" s="15" t="s">
        <v>239</v>
      </c>
      <c r="B181" s="23" t="s">
        <v>240</v>
      </c>
      <c r="C181" s="24">
        <f>C182</f>
        <v>5100</v>
      </c>
      <c r="D181" s="24">
        <f t="shared" ref="D181:F181" si="48">D182</f>
        <v>5100</v>
      </c>
      <c r="E181" s="24">
        <f t="shared" si="48"/>
        <v>1275</v>
      </c>
      <c r="F181" s="24">
        <f t="shared" si="48"/>
        <v>172.2</v>
      </c>
      <c r="G181" s="27">
        <f t="shared" si="37"/>
        <v>13.505882352941176</v>
      </c>
    </row>
    <row r="182" spans="1:7" ht="115.5" customHeight="1" outlineLevel="4" collapsed="1" x14ac:dyDescent="0.2">
      <c r="A182" s="15" t="s">
        <v>241</v>
      </c>
      <c r="B182" s="25" t="s">
        <v>242</v>
      </c>
      <c r="C182" s="24">
        <v>5100</v>
      </c>
      <c r="D182" s="24">
        <v>5100</v>
      </c>
      <c r="E182" s="24">
        <v>1275</v>
      </c>
      <c r="F182" s="24">
        <v>172.2</v>
      </c>
      <c r="G182" s="27">
        <f t="shared" si="37"/>
        <v>13.505882352941176</v>
      </c>
    </row>
    <row r="183" spans="1:7" ht="123.75" hidden="1" outlineLevel="5" x14ac:dyDescent="0.2">
      <c r="A183" s="15" t="s">
        <v>243</v>
      </c>
      <c r="B183" s="25" t="s">
        <v>242</v>
      </c>
      <c r="C183" s="24">
        <v>5100</v>
      </c>
      <c r="D183" s="24">
        <v>5100</v>
      </c>
      <c r="E183" s="24">
        <v>1275</v>
      </c>
      <c r="F183" s="24">
        <v>172.2</v>
      </c>
      <c r="G183" s="26">
        <f t="shared" si="37"/>
        <v>13.505882352941176</v>
      </c>
    </row>
    <row r="184" spans="1:7" ht="123.75" hidden="1" outlineLevel="7" x14ac:dyDescent="0.2">
      <c r="A184" s="15" t="s">
        <v>243</v>
      </c>
      <c r="B184" s="25" t="s">
        <v>242</v>
      </c>
      <c r="C184" s="24">
        <v>5100</v>
      </c>
      <c r="D184" s="24">
        <v>5100</v>
      </c>
      <c r="E184" s="24">
        <v>1275</v>
      </c>
      <c r="F184" s="24">
        <v>172.2</v>
      </c>
      <c r="G184" s="26">
        <f t="shared" si="37"/>
        <v>13.505882352941176</v>
      </c>
    </row>
    <row r="185" spans="1:7" ht="71.25" customHeight="1" outlineLevel="3" x14ac:dyDescent="0.2">
      <c r="A185" s="15" t="s">
        <v>244</v>
      </c>
      <c r="B185" s="23" t="s">
        <v>245</v>
      </c>
      <c r="C185" s="24">
        <f>C186</f>
        <v>19600</v>
      </c>
      <c r="D185" s="24">
        <f t="shared" ref="D185:F185" si="49">D186</f>
        <v>19600</v>
      </c>
      <c r="E185" s="24">
        <f t="shared" si="49"/>
        <v>4900</v>
      </c>
      <c r="F185" s="24">
        <f t="shared" si="49"/>
        <v>9752.64</v>
      </c>
      <c r="G185" s="27">
        <f t="shared" si="37"/>
        <v>199.03346938775508</v>
      </c>
    </row>
    <row r="186" spans="1:7" ht="105.75" customHeight="1" outlineLevel="4" collapsed="1" x14ac:dyDescent="0.2">
      <c r="A186" s="15" t="s">
        <v>246</v>
      </c>
      <c r="B186" s="25" t="s">
        <v>247</v>
      </c>
      <c r="C186" s="24">
        <v>19600</v>
      </c>
      <c r="D186" s="24">
        <v>19600</v>
      </c>
      <c r="E186" s="24">
        <v>4900</v>
      </c>
      <c r="F186" s="24">
        <v>9752.64</v>
      </c>
      <c r="G186" s="27">
        <f t="shared" si="37"/>
        <v>199.03346938775508</v>
      </c>
    </row>
    <row r="187" spans="1:7" ht="112.5" hidden="1" outlineLevel="5" x14ac:dyDescent="0.2">
      <c r="A187" s="15" t="s">
        <v>248</v>
      </c>
      <c r="B187" s="25" t="s">
        <v>249</v>
      </c>
      <c r="C187" s="24">
        <v>0</v>
      </c>
      <c r="D187" s="24">
        <v>0</v>
      </c>
      <c r="E187" s="24">
        <v>0</v>
      </c>
      <c r="F187" s="24">
        <v>1000</v>
      </c>
      <c r="G187" s="27" t="e">
        <f t="shared" si="37"/>
        <v>#DIV/0!</v>
      </c>
    </row>
    <row r="188" spans="1:7" ht="112.5" hidden="1" outlineLevel="7" x14ac:dyDescent="0.2">
      <c r="A188" s="15" t="s">
        <v>248</v>
      </c>
      <c r="B188" s="25" t="s">
        <v>249</v>
      </c>
      <c r="C188" s="24">
        <v>0</v>
      </c>
      <c r="D188" s="24">
        <v>0</v>
      </c>
      <c r="E188" s="24">
        <v>0</v>
      </c>
      <c r="F188" s="24">
        <v>1000</v>
      </c>
      <c r="G188" s="27" t="e">
        <f t="shared" si="37"/>
        <v>#DIV/0!</v>
      </c>
    </row>
    <row r="189" spans="1:7" ht="112.5" hidden="1" outlineLevel="5" x14ac:dyDescent="0.2">
      <c r="A189" s="15" t="s">
        <v>250</v>
      </c>
      <c r="B189" s="25" t="s">
        <v>249</v>
      </c>
      <c r="C189" s="24">
        <v>18900</v>
      </c>
      <c r="D189" s="24">
        <v>18900</v>
      </c>
      <c r="E189" s="24">
        <v>4725</v>
      </c>
      <c r="F189" s="24">
        <v>8752.64</v>
      </c>
      <c r="G189" s="27">
        <f t="shared" si="37"/>
        <v>185.24105820105819</v>
      </c>
    </row>
    <row r="190" spans="1:7" ht="112.5" hidden="1" outlineLevel="7" x14ac:dyDescent="0.2">
      <c r="A190" s="15" t="s">
        <v>250</v>
      </c>
      <c r="B190" s="25" t="s">
        <v>249</v>
      </c>
      <c r="C190" s="24">
        <v>18900</v>
      </c>
      <c r="D190" s="24">
        <v>18900</v>
      </c>
      <c r="E190" s="24">
        <v>4725</v>
      </c>
      <c r="F190" s="24">
        <v>8752.64</v>
      </c>
      <c r="G190" s="27">
        <f t="shared" si="37"/>
        <v>185.24105820105819</v>
      </c>
    </row>
    <row r="191" spans="1:7" ht="112.5" hidden="1" outlineLevel="5" x14ac:dyDescent="0.2">
      <c r="A191" s="15" t="s">
        <v>251</v>
      </c>
      <c r="B191" s="25" t="s">
        <v>252</v>
      </c>
      <c r="C191" s="24">
        <v>700</v>
      </c>
      <c r="D191" s="24">
        <v>700</v>
      </c>
      <c r="E191" s="24">
        <v>175</v>
      </c>
      <c r="F191" s="24">
        <v>0</v>
      </c>
      <c r="G191" s="27">
        <f t="shared" si="37"/>
        <v>0</v>
      </c>
    </row>
    <row r="192" spans="1:7" ht="112.5" hidden="1" outlineLevel="7" x14ac:dyDescent="0.2">
      <c r="A192" s="15" t="s">
        <v>251</v>
      </c>
      <c r="B192" s="25" t="s">
        <v>252</v>
      </c>
      <c r="C192" s="24">
        <v>700</v>
      </c>
      <c r="D192" s="24">
        <v>700</v>
      </c>
      <c r="E192" s="24">
        <v>175</v>
      </c>
      <c r="F192" s="24">
        <v>0</v>
      </c>
      <c r="G192" s="27">
        <f t="shared" si="37"/>
        <v>0</v>
      </c>
    </row>
    <row r="193" spans="1:7" ht="81" customHeight="1" outlineLevel="3" x14ac:dyDescent="0.2">
      <c r="A193" s="15" t="s">
        <v>253</v>
      </c>
      <c r="B193" s="23" t="s">
        <v>254</v>
      </c>
      <c r="C193" s="24">
        <f>C194</f>
        <v>153100</v>
      </c>
      <c r="D193" s="24">
        <f t="shared" ref="D193:F193" si="50">D194</f>
        <v>153100</v>
      </c>
      <c r="E193" s="24">
        <f t="shared" si="50"/>
        <v>38250</v>
      </c>
      <c r="F193" s="24">
        <f t="shared" si="50"/>
        <v>32170.45</v>
      </c>
      <c r="G193" s="27">
        <f t="shared" si="37"/>
        <v>84.105751633986927</v>
      </c>
    </row>
    <row r="194" spans="1:7" ht="118.5" customHeight="1" outlineLevel="4" collapsed="1" x14ac:dyDescent="0.2">
      <c r="A194" s="15" t="s">
        <v>255</v>
      </c>
      <c r="B194" s="25" t="s">
        <v>256</v>
      </c>
      <c r="C194" s="24">
        <v>153100</v>
      </c>
      <c r="D194" s="24">
        <v>153100</v>
      </c>
      <c r="E194" s="24">
        <v>38250</v>
      </c>
      <c r="F194" s="24">
        <v>32170.45</v>
      </c>
      <c r="G194" s="27">
        <f t="shared" si="37"/>
        <v>84.105751633986927</v>
      </c>
    </row>
    <row r="195" spans="1:7" ht="135" hidden="1" outlineLevel="5" x14ac:dyDescent="0.2">
      <c r="A195" s="15" t="s">
        <v>257</v>
      </c>
      <c r="B195" s="25" t="s">
        <v>256</v>
      </c>
      <c r="C195" s="24">
        <v>600</v>
      </c>
      <c r="D195" s="24">
        <v>600</v>
      </c>
      <c r="E195" s="24">
        <v>150</v>
      </c>
      <c r="F195" s="24">
        <v>0</v>
      </c>
      <c r="G195" s="26">
        <f t="shared" si="37"/>
        <v>0</v>
      </c>
    </row>
    <row r="196" spans="1:7" ht="135" hidden="1" outlineLevel="7" x14ac:dyDescent="0.2">
      <c r="A196" s="15" t="s">
        <v>257</v>
      </c>
      <c r="B196" s="25" t="s">
        <v>256</v>
      </c>
      <c r="C196" s="24">
        <v>600</v>
      </c>
      <c r="D196" s="24">
        <v>600</v>
      </c>
      <c r="E196" s="24">
        <v>150</v>
      </c>
      <c r="F196" s="24">
        <v>0</v>
      </c>
      <c r="G196" s="26">
        <f t="shared" si="37"/>
        <v>0</v>
      </c>
    </row>
    <row r="197" spans="1:7" ht="157.5" hidden="1" outlineLevel="5" x14ac:dyDescent="0.2">
      <c r="A197" s="15" t="s">
        <v>258</v>
      </c>
      <c r="B197" s="25" t="s">
        <v>259</v>
      </c>
      <c r="C197" s="24">
        <v>100</v>
      </c>
      <c r="D197" s="24">
        <v>100</v>
      </c>
      <c r="E197" s="24">
        <v>0</v>
      </c>
      <c r="F197" s="24">
        <v>0</v>
      </c>
      <c r="G197" s="26" t="e">
        <f t="shared" si="37"/>
        <v>#DIV/0!</v>
      </c>
    </row>
    <row r="198" spans="1:7" ht="157.5" hidden="1" outlineLevel="7" x14ac:dyDescent="0.2">
      <c r="A198" s="15" t="s">
        <v>258</v>
      </c>
      <c r="B198" s="25" t="s">
        <v>259</v>
      </c>
      <c r="C198" s="24">
        <v>100</v>
      </c>
      <c r="D198" s="24">
        <v>100</v>
      </c>
      <c r="E198" s="24">
        <v>0</v>
      </c>
      <c r="F198" s="24">
        <v>0</v>
      </c>
      <c r="G198" s="26" t="e">
        <f t="shared" si="37"/>
        <v>#DIV/0!</v>
      </c>
    </row>
    <row r="199" spans="1:7" ht="135" hidden="1" outlineLevel="5" x14ac:dyDescent="0.2">
      <c r="A199" s="15" t="s">
        <v>260</v>
      </c>
      <c r="B199" s="25" t="s">
        <v>256</v>
      </c>
      <c r="C199" s="24">
        <v>152400</v>
      </c>
      <c r="D199" s="24">
        <v>152400</v>
      </c>
      <c r="E199" s="24">
        <v>38100</v>
      </c>
      <c r="F199" s="24">
        <v>32170.45</v>
      </c>
      <c r="G199" s="26">
        <f t="shared" ref="G199:G263" si="51">F199/E199*100</f>
        <v>84.436876640419939</v>
      </c>
    </row>
    <row r="200" spans="1:7" ht="135" hidden="1" outlineLevel="7" x14ac:dyDescent="0.2">
      <c r="A200" s="15" t="s">
        <v>260</v>
      </c>
      <c r="B200" s="25" t="s">
        <v>256</v>
      </c>
      <c r="C200" s="24">
        <v>152400</v>
      </c>
      <c r="D200" s="24">
        <v>152400</v>
      </c>
      <c r="E200" s="24">
        <v>38100</v>
      </c>
      <c r="F200" s="24">
        <v>32170.45</v>
      </c>
      <c r="G200" s="26">
        <f t="shared" si="51"/>
        <v>84.436876640419939</v>
      </c>
    </row>
    <row r="201" spans="1:7" ht="150" customHeight="1" outlineLevel="2" x14ac:dyDescent="0.2">
      <c r="A201" s="15" t="s">
        <v>261</v>
      </c>
      <c r="B201" s="25" t="s">
        <v>262</v>
      </c>
      <c r="C201" s="24">
        <f>C202</f>
        <v>31100</v>
      </c>
      <c r="D201" s="24">
        <f t="shared" ref="D201:F201" si="52">D202</f>
        <v>31100</v>
      </c>
      <c r="E201" s="24">
        <f t="shared" si="52"/>
        <v>7700</v>
      </c>
      <c r="F201" s="24">
        <f t="shared" si="52"/>
        <v>0</v>
      </c>
      <c r="G201" s="27">
        <f t="shared" si="51"/>
        <v>0</v>
      </c>
    </row>
    <row r="202" spans="1:7" ht="171.75" customHeight="1" outlineLevel="3" collapsed="1" x14ac:dyDescent="0.2">
      <c r="A202" s="15" t="s">
        <v>263</v>
      </c>
      <c r="B202" s="25" t="s">
        <v>264</v>
      </c>
      <c r="C202" s="24">
        <v>31100</v>
      </c>
      <c r="D202" s="24">
        <v>31100</v>
      </c>
      <c r="E202" s="24">
        <v>7700</v>
      </c>
      <c r="F202" s="24">
        <v>0</v>
      </c>
      <c r="G202" s="27">
        <f t="shared" si="51"/>
        <v>0</v>
      </c>
    </row>
    <row r="203" spans="1:7" ht="202.5" hidden="1" outlineLevel="4" x14ac:dyDescent="0.2">
      <c r="A203" s="15" t="s">
        <v>265</v>
      </c>
      <c r="B203" s="25" t="s">
        <v>264</v>
      </c>
      <c r="C203" s="24">
        <v>30800</v>
      </c>
      <c r="D203" s="24">
        <v>30800</v>
      </c>
      <c r="E203" s="24">
        <v>7700</v>
      </c>
      <c r="F203" s="24">
        <v>0</v>
      </c>
      <c r="G203" s="27">
        <f t="shared" si="51"/>
        <v>0</v>
      </c>
    </row>
    <row r="204" spans="1:7" ht="202.5" hidden="1" outlineLevel="7" x14ac:dyDescent="0.2">
      <c r="A204" s="15" t="s">
        <v>265</v>
      </c>
      <c r="B204" s="25" t="s">
        <v>264</v>
      </c>
      <c r="C204" s="24">
        <v>30800</v>
      </c>
      <c r="D204" s="24">
        <v>30800</v>
      </c>
      <c r="E204" s="24">
        <v>7700</v>
      </c>
      <c r="F204" s="24">
        <v>0</v>
      </c>
      <c r="G204" s="27">
        <f t="shared" si="51"/>
        <v>0</v>
      </c>
    </row>
    <row r="205" spans="1:7" ht="202.5" hidden="1" outlineLevel="4" x14ac:dyDescent="0.2">
      <c r="A205" s="15" t="s">
        <v>266</v>
      </c>
      <c r="B205" s="25" t="s">
        <v>264</v>
      </c>
      <c r="C205" s="24">
        <v>300</v>
      </c>
      <c r="D205" s="24">
        <v>300</v>
      </c>
      <c r="E205" s="24">
        <v>0</v>
      </c>
      <c r="F205" s="24">
        <v>0</v>
      </c>
      <c r="G205" s="27" t="e">
        <f t="shared" si="51"/>
        <v>#DIV/0!</v>
      </c>
    </row>
    <row r="206" spans="1:7" ht="202.5" hidden="1" outlineLevel="7" x14ac:dyDescent="0.2">
      <c r="A206" s="15" t="s">
        <v>266</v>
      </c>
      <c r="B206" s="25" t="s">
        <v>264</v>
      </c>
      <c r="C206" s="24">
        <v>300</v>
      </c>
      <c r="D206" s="24">
        <v>300</v>
      </c>
      <c r="E206" s="24">
        <v>0</v>
      </c>
      <c r="F206" s="24">
        <v>0</v>
      </c>
      <c r="G206" s="27" t="e">
        <f t="shared" si="51"/>
        <v>#DIV/0!</v>
      </c>
    </row>
    <row r="207" spans="1:7" ht="135" outlineLevel="2" x14ac:dyDescent="0.2">
      <c r="A207" s="15" t="s">
        <v>267</v>
      </c>
      <c r="B207" s="25" t="s">
        <v>268</v>
      </c>
      <c r="C207" s="24">
        <f>C208</f>
        <v>0</v>
      </c>
      <c r="D207" s="24">
        <f t="shared" ref="D207:F207" si="53">D208</f>
        <v>0</v>
      </c>
      <c r="E207" s="24">
        <f t="shared" si="53"/>
        <v>0</v>
      </c>
      <c r="F207" s="24">
        <f t="shared" si="53"/>
        <v>351.36</v>
      </c>
      <c r="G207" s="27">
        <v>0</v>
      </c>
    </row>
    <row r="208" spans="1:7" ht="101.25" outlineLevel="3" collapsed="1" x14ac:dyDescent="0.2">
      <c r="A208" s="15" t="s">
        <v>269</v>
      </c>
      <c r="B208" s="25" t="s">
        <v>270</v>
      </c>
      <c r="C208" s="24">
        <v>0</v>
      </c>
      <c r="D208" s="24">
        <v>0</v>
      </c>
      <c r="E208" s="24">
        <v>0</v>
      </c>
      <c r="F208" s="24">
        <v>351.36</v>
      </c>
      <c r="G208" s="27">
        <v>0</v>
      </c>
    </row>
    <row r="209" spans="1:7" ht="90" hidden="1" outlineLevel="4" x14ac:dyDescent="0.2">
      <c r="A209" s="15" t="s">
        <v>271</v>
      </c>
      <c r="B209" s="23" t="s">
        <v>272</v>
      </c>
      <c r="C209" s="24">
        <v>0</v>
      </c>
      <c r="D209" s="24">
        <v>0</v>
      </c>
      <c r="E209" s="24">
        <v>0</v>
      </c>
      <c r="F209" s="24">
        <v>351.36</v>
      </c>
      <c r="G209" s="26" t="e">
        <f t="shared" si="51"/>
        <v>#DIV/0!</v>
      </c>
    </row>
    <row r="210" spans="1:7" ht="90" hidden="1" outlineLevel="7" x14ac:dyDescent="0.2">
      <c r="A210" s="15" t="s">
        <v>271</v>
      </c>
      <c r="B210" s="23" t="s">
        <v>272</v>
      </c>
      <c r="C210" s="24">
        <v>0</v>
      </c>
      <c r="D210" s="24">
        <v>0</v>
      </c>
      <c r="E210" s="24">
        <v>0</v>
      </c>
      <c r="F210" s="24">
        <v>351.36</v>
      </c>
      <c r="G210" s="26" t="e">
        <f t="shared" si="51"/>
        <v>#DIV/0!</v>
      </c>
    </row>
    <row r="211" spans="1:7" ht="22.5" outlineLevel="2" x14ac:dyDescent="0.2">
      <c r="A211" s="15" t="s">
        <v>273</v>
      </c>
      <c r="B211" s="23" t="s">
        <v>274</v>
      </c>
      <c r="C211" s="24">
        <f>C212</f>
        <v>466500</v>
      </c>
      <c r="D211" s="24">
        <f t="shared" ref="D211:F211" si="54">D212</f>
        <v>466500</v>
      </c>
      <c r="E211" s="24">
        <f t="shared" si="54"/>
        <v>116625</v>
      </c>
      <c r="F211" s="24">
        <f t="shared" si="54"/>
        <v>125465.65</v>
      </c>
      <c r="G211" s="27">
        <f t="shared" si="51"/>
        <v>107.58040728831726</v>
      </c>
    </row>
    <row r="212" spans="1:7" ht="213.75" outlineLevel="3" collapsed="1" x14ac:dyDescent="0.2">
      <c r="A212" s="15" t="s">
        <v>275</v>
      </c>
      <c r="B212" s="25" t="s">
        <v>276</v>
      </c>
      <c r="C212" s="24">
        <v>466500</v>
      </c>
      <c r="D212" s="24">
        <v>466500</v>
      </c>
      <c r="E212" s="24">
        <v>116625</v>
      </c>
      <c r="F212" s="24">
        <v>125465.65</v>
      </c>
      <c r="G212" s="27">
        <f t="shared" si="51"/>
        <v>107.58040728831726</v>
      </c>
    </row>
    <row r="213" spans="1:7" ht="213.75" hidden="1" outlineLevel="7" x14ac:dyDescent="0.2">
      <c r="A213" s="15" t="s">
        <v>275</v>
      </c>
      <c r="B213" s="25" t="s">
        <v>276</v>
      </c>
      <c r="C213" s="24">
        <v>466500</v>
      </c>
      <c r="D213" s="24">
        <v>466500</v>
      </c>
      <c r="E213" s="24">
        <v>116625</v>
      </c>
      <c r="F213" s="24">
        <v>125465.65</v>
      </c>
      <c r="G213" s="26">
        <f t="shared" si="51"/>
        <v>107.58040728831726</v>
      </c>
    </row>
    <row r="214" spans="1:7" s="14" customFormat="1" ht="21" outlineLevel="1" x14ac:dyDescent="0.15">
      <c r="A214" s="20" t="s">
        <v>277</v>
      </c>
      <c r="B214" s="21" t="s">
        <v>278</v>
      </c>
      <c r="C214" s="22">
        <f>C215</f>
        <v>428515.45999999996</v>
      </c>
      <c r="D214" s="22">
        <f t="shared" ref="D214:F214" si="55">D215</f>
        <v>428515.45999999996</v>
      </c>
      <c r="E214" s="22">
        <f t="shared" si="55"/>
        <v>428515.45999999996</v>
      </c>
      <c r="F214" s="22">
        <f t="shared" si="55"/>
        <v>429490</v>
      </c>
      <c r="G214" s="26">
        <f t="shared" si="51"/>
        <v>100.22742236651159</v>
      </c>
    </row>
    <row r="215" spans="1:7" ht="11.25" outlineLevel="2" x14ac:dyDescent="0.2">
      <c r="A215" s="15" t="s">
        <v>279</v>
      </c>
      <c r="B215" s="23" t="s">
        <v>280</v>
      </c>
      <c r="C215" s="24">
        <f>C216</f>
        <v>428515.45999999996</v>
      </c>
      <c r="D215" s="24">
        <f t="shared" ref="D215:F215" si="56">D216</f>
        <v>428515.45999999996</v>
      </c>
      <c r="E215" s="24">
        <f t="shared" si="56"/>
        <v>428515.45999999996</v>
      </c>
      <c r="F215" s="24">
        <f t="shared" si="56"/>
        <v>429490</v>
      </c>
      <c r="G215" s="27">
        <f t="shared" si="51"/>
        <v>100.22742236651159</v>
      </c>
    </row>
    <row r="216" spans="1:7" ht="22.5" outlineLevel="3" x14ac:dyDescent="0.2">
      <c r="A216" s="15" t="s">
        <v>281</v>
      </c>
      <c r="B216" s="23" t="s">
        <v>282</v>
      </c>
      <c r="C216" s="24">
        <f>C217+C219+C221+C223+C225+C227</f>
        <v>428515.45999999996</v>
      </c>
      <c r="D216" s="24">
        <f t="shared" ref="D216:F216" si="57">D217+D219+D221+D223+D225+D227</f>
        <v>428515.45999999996</v>
      </c>
      <c r="E216" s="24">
        <f t="shared" si="57"/>
        <v>428515.45999999996</v>
      </c>
      <c r="F216" s="24">
        <f t="shared" si="57"/>
        <v>429490</v>
      </c>
      <c r="G216" s="27">
        <f t="shared" si="51"/>
        <v>100.22742236651159</v>
      </c>
    </row>
    <row r="217" spans="1:7" ht="56.25" outlineLevel="4" collapsed="1" x14ac:dyDescent="0.2">
      <c r="A217" s="15" t="s">
        <v>283</v>
      </c>
      <c r="B217" s="23" t="s">
        <v>284</v>
      </c>
      <c r="C217" s="24">
        <v>70000</v>
      </c>
      <c r="D217" s="24">
        <v>70000</v>
      </c>
      <c r="E217" s="24">
        <v>70000</v>
      </c>
      <c r="F217" s="24">
        <v>68150</v>
      </c>
      <c r="G217" s="27">
        <f t="shared" si="51"/>
        <v>97.357142857142847</v>
      </c>
    </row>
    <row r="218" spans="1:7" ht="56.25" hidden="1" outlineLevel="7" x14ac:dyDescent="0.2">
      <c r="A218" s="15" t="s">
        <v>283</v>
      </c>
      <c r="B218" s="23" t="s">
        <v>284</v>
      </c>
      <c r="C218" s="24">
        <v>70000</v>
      </c>
      <c r="D218" s="24">
        <v>70000</v>
      </c>
      <c r="E218" s="24">
        <v>70000</v>
      </c>
      <c r="F218" s="24">
        <v>68150</v>
      </c>
      <c r="G218" s="27">
        <f t="shared" si="51"/>
        <v>97.357142857142847</v>
      </c>
    </row>
    <row r="219" spans="1:7" ht="56.25" outlineLevel="4" collapsed="1" x14ac:dyDescent="0.2">
      <c r="A219" s="15" t="s">
        <v>285</v>
      </c>
      <c r="B219" s="23" t="s">
        <v>286</v>
      </c>
      <c r="C219" s="24">
        <v>99353.31</v>
      </c>
      <c r="D219" s="24">
        <v>99353.31</v>
      </c>
      <c r="E219" s="24">
        <v>99353.31</v>
      </c>
      <c r="F219" s="24">
        <v>99450</v>
      </c>
      <c r="G219" s="27">
        <f t="shared" si="51"/>
        <v>100.09731935453384</v>
      </c>
    </row>
    <row r="220" spans="1:7" ht="56.25" hidden="1" outlineLevel="7" x14ac:dyDescent="0.2">
      <c r="A220" s="15" t="s">
        <v>285</v>
      </c>
      <c r="B220" s="23" t="s">
        <v>286</v>
      </c>
      <c r="C220" s="24">
        <v>99353.31</v>
      </c>
      <c r="D220" s="24">
        <v>99353.31</v>
      </c>
      <c r="E220" s="24">
        <v>99353.31</v>
      </c>
      <c r="F220" s="24">
        <v>99450</v>
      </c>
      <c r="G220" s="27">
        <f t="shared" si="51"/>
        <v>100.09731935453384</v>
      </c>
    </row>
    <row r="221" spans="1:7" ht="58.5" customHeight="1" outlineLevel="4" collapsed="1" x14ac:dyDescent="0.2">
      <c r="A221" s="15" t="s">
        <v>287</v>
      </c>
      <c r="B221" s="23" t="s">
        <v>288</v>
      </c>
      <c r="C221" s="24">
        <v>70000</v>
      </c>
      <c r="D221" s="24">
        <v>70000</v>
      </c>
      <c r="E221" s="24">
        <v>70000</v>
      </c>
      <c r="F221" s="24">
        <v>70700</v>
      </c>
      <c r="G221" s="27">
        <f t="shared" si="51"/>
        <v>101</v>
      </c>
    </row>
    <row r="222" spans="1:7" ht="67.5" hidden="1" outlineLevel="7" x14ac:dyDescent="0.2">
      <c r="A222" s="15" t="s">
        <v>287</v>
      </c>
      <c r="B222" s="23" t="s">
        <v>288</v>
      </c>
      <c r="C222" s="24">
        <v>70000</v>
      </c>
      <c r="D222" s="24">
        <v>70000</v>
      </c>
      <c r="E222" s="24">
        <v>70000</v>
      </c>
      <c r="F222" s="24">
        <v>70700</v>
      </c>
      <c r="G222" s="27">
        <f t="shared" si="51"/>
        <v>101</v>
      </c>
    </row>
    <row r="223" spans="1:7" ht="56.25" outlineLevel="4" collapsed="1" x14ac:dyDescent="0.2">
      <c r="A223" s="15" t="s">
        <v>289</v>
      </c>
      <c r="B223" s="23" t="s">
        <v>290</v>
      </c>
      <c r="C223" s="24">
        <v>61000</v>
      </c>
      <c r="D223" s="24">
        <v>61000</v>
      </c>
      <c r="E223" s="24">
        <v>61000</v>
      </c>
      <c r="F223" s="24">
        <v>61000</v>
      </c>
      <c r="G223" s="27">
        <f t="shared" si="51"/>
        <v>100</v>
      </c>
    </row>
    <row r="224" spans="1:7" ht="56.25" hidden="1" outlineLevel="7" x14ac:dyDescent="0.2">
      <c r="A224" s="15" t="s">
        <v>289</v>
      </c>
      <c r="B224" s="23" t="s">
        <v>290</v>
      </c>
      <c r="C224" s="24">
        <v>61000</v>
      </c>
      <c r="D224" s="24">
        <v>61000</v>
      </c>
      <c r="E224" s="24">
        <v>61000</v>
      </c>
      <c r="F224" s="24">
        <v>61000</v>
      </c>
      <c r="G224" s="27">
        <f t="shared" si="51"/>
        <v>100</v>
      </c>
    </row>
    <row r="225" spans="1:7" ht="45" outlineLevel="4" collapsed="1" x14ac:dyDescent="0.2">
      <c r="A225" s="15" t="s">
        <v>291</v>
      </c>
      <c r="B225" s="23" t="s">
        <v>292</v>
      </c>
      <c r="C225" s="24">
        <v>60000</v>
      </c>
      <c r="D225" s="24">
        <v>60000</v>
      </c>
      <c r="E225" s="24">
        <v>60000</v>
      </c>
      <c r="F225" s="24">
        <v>62000</v>
      </c>
      <c r="G225" s="27">
        <f t="shared" si="51"/>
        <v>103.33333333333334</v>
      </c>
    </row>
    <row r="226" spans="1:7" ht="45" hidden="1" outlineLevel="7" x14ac:dyDescent="0.2">
      <c r="A226" s="15" t="s">
        <v>291</v>
      </c>
      <c r="B226" s="23" t="s">
        <v>292</v>
      </c>
      <c r="C226" s="24">
        <v>60000</v>
      </c>
      <c r="D226" s="24">
        <v>60000</v>
      </c>
      <c r="E226" s="24">
        <v>60000</v>
      </c>
      <c r="F226" s="24">
        <v>62000</v>
      </c>
      <c r="G226" s="27">
        <f t="shared" si="51"/>
        <v>103.33333333333334</v>
      </c>
    </row>
    <row r="227" spans="1:7" ht="56.25" outlineLevel="4" collapsed="1" x14ac:dyDescent="0.2">
      <c r="A227" s="15" t="s">
        <v>293</v>
      </c>
      <c r="B227" s="23" t="s">
        <v>294</v>
      </c>
      <c r="C227" s="24">
        <v>68162.149999999994</v>
      </c>
      <c r="D227" s="24">
        <v>68162.149999999994</v>
      </c>
      <c r="E227" s="24">
        <v>68162.149999999994</v>
      </c>
      <c r="F227" s="24">
        <v>68190</v>
      </c>
      <c r="G227" s="27">
        <f t="shared" si="51"/>
        <v>100.04085845296842</v>
      </c>
    </row>
    <row r="228" spans="1:7" ht="56.25" hidden="1" outlineLevel="7" x14ac:dyDescent="0.2">
      <c r="A228" s="15" t="s">
        <v>293</v>
      </c>
      <c r="B228" s="23" t="s">
        <v>294</v>
      </c>
      <c r="C228" s="24">
        <v>68162.149999999994</v>
      </c>
      <c r="D228" s="24">
        <v>68162.149999999994</v>
      </c>
      <c r="E228" s="24">
        <v>68162.149999999994</v>
      </c>
      <c r="F228" s="24">
        <v>68190</v>
      </c>
      <c r="G228" s="26">
        <f t="shared" si="51"/>
        <v>100.04085845296842</v>
      </c>
    </row>
    <row r="229" spans="1:7" s="14" customFormat="1" ht="21" x14ac:dyDescent="0.15">
      <c r="A229" s="20" t="s">
        <v>295</v>
      </c>
      <c r="B229" s="21" t="s">
        <v>296</v>
      </c>
      <c r="C229" s="22">
        <f>C230+C306+C310+C315</f>
        <v>521720717.21999997</v>
      </c>
      <c r="D229" s="22">
        <f>D230+D306+D310+D315</f>
        <v>554026801.62</v>
      </c>
      <c r="E229" s="22">
        <f>E230+E306+E310+E315</f>
        <v>130553364.08999999</v>
      </c>
      <c r="F229" s="22">
        <f>F230+F306+F310+F315</f>
        <v>129224932.28999998</v>
      </c>
      <c r="G229" s="26">
        <f t="shared" si="51"/>
        <v>98.982460690109647</v>
      </c>
    </row>
    <row r="230" spans="1:7" s="14" customFormat="1" ht="52.5" outlineLevel="1" x14ac:dyDescent="0.15">
      <c r="A230" s="20" t="s">
        <v>297</v>
      </c>
      <c r="B230" s="21" t="s">
        <v>298</v>
      </c>
      <c r="C230" s="22">
        <f>C231+C238+C256+C289</f>
        <v>521720717.21999997</v>
      </c>
      <c r="D230" s="22">
        <f>D231+D238+D256+D289</f>
        <v>554026801.62</v>
      </c>
      <c r="E230" s="22">
        <f>E231+E238+E256+E289</f>
        <v>130553364.08999999</v>
      </c>
      <c r="F230" s="22">
        <f>F231+F238+F256+F289</f>
        <v>130553364.08999999</v>
      </c>
      <c r="G230" s="26">
        <f t="shared" si="51"/>
        <v>100</v>
      </c>
    </row>
    <row r="231" spans="1:7" ht="22.5" outlineLevel="2" x14ac:dyDescent="0.2">
      <c r="A231" s="15" t="s">
        <v>299</v>
      </c>
      <c r="B231" s="23" t="s">
        <v>300</v>
      </c>
      <c r="C231" s="24">
        <f>C232+C235</f>
        <v>236279000</v>
      </c>
      <c r="D231" s="24">
        <f>D232+D235</f>
        <v>237307200</v>
      </c>
      <c r="E231" s="24">
        <f>E232+E235</f>
        <v>58421300</v>
      </c>
      <c r="F231" s="24">
        <f>F232+F235</f>
        <v>58421300</v>
      </c>
      <c r="G231" s="27">
        <f t="shared" si="51"/>
        <v>100</v>
      </c>
    </row>
    <row r="232" spans="1:7" ht="22.5" outlineLevel="3" x14ac:dyDescent="0.2">
      <c r="A232" s="15" t="s">
        <v>301</v>
      </c>
      <c r="B232" s="23" t="s">
        <v>302</v>
      </c>
      <c r="C232" s="24">
        <f>C233</f>
        <v>235376200</v>
      </c>
      <c r="D232" s="24">
        <f t="shared" ref="D232:F232" si="58">D233</f>
        <v>235376200</v>
      </c>
      <c r="E232" s="24">
        <f t="shared" si="58"/>
        <v>56490300</v>
      </c>
      <c r="F232" s="24">
        <f t="shared" si="58"/>
        <v>56490300</v>
      </c>
      <c r="G232" s="27">
        <f t="shared" si="51"/>
        <v>100</v>
      </c>
    </row>
    <row r="233" spans="1:7" ht="45" outlineLevel="4" collapsed="1" x14ac:dyDescent="0.2">
      <c r="A233" s="15" t="s">
        <v>303</v>
      </c>
      <c r="B233" s="23" t="s">
        <v>304</v>
      </c>
      <c r="C233" s="24">
        <v>235376200</v>
      </c>
      <c r="D233" s="24">
        <v>235376200</v>
      </c>
      <c r="E233" s="24">
        <v>56490300</v>
      </c>
      <c r="F233" s="24">
        <v>56490300</v>
      </c>
      <c r="G233" s="27">
        <f t="shared" si="51"/>
        <v>100</v>
      </c>
    </row>
    <row r="234" spans="1:7" ht="45" hidden="1" outlineLevel="7" x14ac:dyDescent="0.2">
      <c r="A234" s="15" t="s">
        <v>303</v>
      </c>
      <c r="B234" s="23" t="s">
        <v>304</v>
      </c>
      <c r="C234" s="24">
        <v>235376200</v>
      </c>
      <c r="D234" s="24">
        <v>235376200</v>
      </c>
      <c r="E234" s="24">
        <v>56490300</v>
      </c>
      <c r="F234" s="24">
        <v>56490300</v>
      </c>
      <c r="G234" s="27">
        <f t="shared" si="51"/>
        <v>100</v>
      </c>
    </row>
    <row r="235" spans="1:7" ht="11.25" outlineLevel="3" x14ac:dyDescent="0.2">
      <c r="A235" s="15" t="s">
        <v>305</v>
      </c>
      <c r="B235" s="23" t="s">
        <v>306</v>
      </c>
      <c r="C235" s="24">
        <f>C236</f>
        <v>902800</v>
      </c>
      <c r="D235" s="24">
        <f t="shared" ref="D235:F236" si="59">D236</f>
        <v>1931000</v>
      </c>
      <c r="E235" s="24">
        <f t="shared" si="59"/>
        <v>1931000</v>
      </c>
      <c r="F235" s="24">
        <f t="shared" si="59"/>
        <v>1931000</v>
      </c>
      <c r="G235" s="27">
        <f t="shared" si="51"/>
        <v>100</v>
      </c>
    </row>
    <row r="236" spans="1:7" ht="22.5" outlineLevel="4" x14ac:dyDescent="0.2">
      <c r="A236" s="15" t="s">
        <v>307</v>
      </c>
      <c r="B236" s="23" t="s">
        <v>308</v>
      </c>
      <c r="C236" s="24">
        <f>C237</f>
        <v>902800</v>
      </c>
      <c r="D236" s="24">
        <f t="shared" si="59"/>
        <v>1931000</v>
      </c>
      <c r="E236" s="24">
        <f t="shared" si="59"/>
        <v>1931000</v>
      </c>
      <c r="F236" s="24">
        <f t="shared" si="59"/>
        <v>1931000</v>
      </c>
      <c r="G236" s="27">
        <f t="shared" si="51"/>
        <v>100</v>
      </c>
    </row>
    <row r="237" spans="1:7" ht="33.75" outlineLevel="7" x14ac:dyDescent="0.2">
      <c r="A237" s="15"/>
      <c r="B237" s="23" t="s">
        <v>439</v>
      </c>
      <c r="C237" s="24">
        <v>902800</v>
      </c>
      <c r="D237" s="24">
        <v>1931000</v>
      </c>
      <c r="E237" s="24">
        <v>1931000</v>
      </c>
      <c r="F237" s="24">
        <v>1931000</v>
      </c>
      <c r="G237" s="27">
        <f t="shared" si="51"/>
        <v>100</v>
      </c>
    </row>
    <row r="238" spans="1:7" ht="33.75" outlineLevel="2" x14ac:dyDescent="0.2">
      <c r="A238" s="15" t="s">
        <v>309</v>
      </c>
      <c r="B238" s="23" t="s">
        <v>310</v>
      </c>
      <c r="C238" s="24">
        <v>23373497.690000001</v>
      </c>
      <c r="D238" s="24">
        <v>53347673.390000001</v>
      </c>
      <c r="E238" s="24">
        <v>2690527.79</v>
      </c>
      <c r="F238" s="24">
        <v>2690527.79</v>
      </c>
      <c r="G238" s="27">
        <f t="shared" si="51"/>
        <v>100</v>
      </c>
    </row>
    <row r="239" spans="1:7" ht="33.75" outlineLevel="3" x14ac:dyDescent="0.2">
      <c r="A239" s="15" t="s">
        <v>311</v>
      </c>
      <c r="B239" s="23" t="s">
        <v>312</v>
      </c>
      <c r="C239" s="24">
        <f>C240</f>
        <v>3240673.4</v>
      </c>
      <c r="D239" s="24">
        <f t="shared" ref="D239:F239" si="60">D240</f>
        <v>3240673.4</v>
      </c>
      <c r="E239" s="24">
        <f t="shared" si="60"/>
        <v>0</v>
      </c>
      <c r="F239" s="24">
        <f t="shared" si="60"/>
        <v>0</v>
      </c>
      <c r="G239" s="27">
        <v>0</v>
      </c>
    </row>
    <row r="240" spans="1:7" ht="45" outlineLevel="4" collapsed="1" x14ac:dyDescent="0.2">
      <c r="A240" s="15" t="s">
        <v>313</v>
      </c>
      <c r="B240" s="23" t="s">
        <v>314</v>
      </c>
      <c r="C240" s="24">
        <v>3240673.4</v>
      </c>
      <c r="D240" s="24">
        <v>3240673.4</v>
      </c>
      <c r="E240" s="24">
        <v>0</v>
      </c>
      <c r="F240" s="24">
        <v>0</v>
      </c>
      <c r="G240" s="27">
        <v>0</v>
      </c>
    </row>
    <row r="241" spans="1:7" ht="45" hidden="1" outlineLevel="7" x14ac:dyDescent="0.2">
      <c r="A241" s="15" t="s">
        <v>313</v>
      </c>
      <c r="B241" s="23" t="s">
        <v>314</v>
      </c>
      <c r="C241" s="24">
        <v>3240673.4</v>
      </c>
      <c r="D241" s="24">
        <v>3240673.4</v>
      </c>
      <c r="E241" s="24">
        <v>0</v>
      </c>
      <c r="F241" s="24">
        <v>0</v>
      </c>
      <c r="G241" s="27" t="e">
        <f t="shared" si="51"/>
        <v>#DIV/0!</v>
      </c>
    </row>
    <row r="242" spans="1:7" ht="11.25" outlineLevel="3" x14ac:dyDescent="0.2">
      <c r="A242" s="15" t="s">
        <v>315</v>
      </c>
      <c r="B242" s="23" t="s">
        <v>316</v>
      </c>
      <c r="C242" s="24">
        <f>C243</f>
        <v>20132824.289999999</v>
      </c>
      <c r="D242" s="24">
        <f t="shared" ref="D242:F242" si="61">D243</f>
        <v>50106999.989999995</v>
      </c>
      <c r="E242" s="24">
        <f t="shared" si="61"/>
        <v>2690527.79</v>
      </c>
      <c r="F242" s="24">
        <f t="shared" si="61"/>
        <v>2690527.79</v>
      </c>
      <c r="G242" s="27">
        <f t="shared" si="51"/>
        <v>100</v>
      </c>
    </row>
    <row r="243" spans="1:7" ht="22.5" outlineLevel="4" x14ac:dyDescent="0.2">
      <c r="A243" s="15" t="s">
        <v>317</v>
      </c>
      <c r="B243" s="23" t="s">
        <v>318</v>
      </c>
      <c r="C243" s="24">
        <f>C244+C245+C246+C247+C248+C249+C250+C251+C252+C253+C254+C255</f>
        <v>20132824.289999999</v>
      </c>
      <c r="D243" s="24">
        <f t="shared" ref="D243:F243" si="62">D244+D245+D246+D247+D248+D249+D250+D251+D252+D253+D254+D255</f>
        <v>50106999.989999995</v>
      </c>
      <c r="E243" s="24">
        <f t="shared" si="62"/>
        <v>2690527.79</v>
      </c>
      <c r="F243" s="24">
        <f t="shared" si="62"/>
        <v>2690527.79</v>
      </c>
      <c r="G243" s="27">
        <f t="shared" si="51"/>
        <v>100</v>
      </c>
    </row>
    <row r="244" spans="1:7" ht="45" outlineLevel="7" x14ac:dyDescent="0.2">
      <c r="A244" s="15"/>
      <c r="B244" s="23" t="s">
        <v>450</v>
      </c>
      <c r="C244" s="24">
        <v>86100</v>
      </c>
      <c r="D244" s="24">
        <v>86100</v>
      </c>
      <c r="E244" s="24">
        <v>86100</v>
      </c>
      <c r="F244" s="24">
        <v>86100</v>
      </c>
      <c r="G244" s="27">
        <f t="shared" si="51"/>
        <v>100</v>
      </c>
    </row>
    <row r="245" spans="1:7" ht="57.75" customHeight="1" outlineLevel="7" x14ac:dyDescent="0.2">
      <c r="A245" s="15"/>
      <c r="B245" s="23" t="s">
        <v>449</v>
      </c>
      <c r="C245" s="24">
        <v>1074680.95</v>
      </c>
      <c r="D245" s="24">
        <v>1074680.95</v>
      </c>
      <c r="E245" s="24">
        <v>0</v>
      </c>
      <c r="F245" s="24">
        <v>0</v>
      </c>
      <c r="G245" s="27">
        <v>0</v>
      </c>
    </row>
    <row r="246" spans="1:7" ht="78.75" outlineLevel="7" x14ac:dyDescent="0.2">
      <c r="A246" s="15"/>
      <c r="B246" s="23" t="s">
        <v>448</v>
      </c>
      <c r="C246" s="24">
        <v>14316100</v>
      </c>
      <c r="D246" s="24">
        <v>14299161.279999999</v>
      </c>
      <c r="E246" s="24">
        <v>0</v>
      </c>
      <c r="F246" s="24">
        <v>0</v>
      </c>
      <c r="G246" s="27">
        <v>0</v>
      </c>
    </row>
    <row r="247" spans="1:7" ht="33.75" outlineLevel="7" x14ac:dyDescent="0.2">
      <c r="A247" s="15"/>
      <c r="B247" s="23" t="s">
        <v>410</v>
      </c>
      <c r="C247" s="24">
        <v>4077210</v>
      </c>
      <c r="D247" s="24">
        <v>4077210</v>
      </c>
      <c r="E247" s="24">
        <v>0</v>
      </c>
      <c r="F247" s="24">
        <v>0</v>
      </c>
      <c r="G247" s="27">
        <v>0</v>
      </c>
    </row>
    <row r="248" spans="1:7" ht="112.5" outlineLevel="7" x14ac:dyDescent="0.2">
      <c r="A248" s="15"/>
      <c r="B248" s="23" t="s">
        <v>409</v>
      </c>
      <c r="C248" s="24">
        <v>284000</v>
      </c>
      <c r="D248" s="24">
        <v>284000</v>
      </c>
      <c r="E248" s="24">
        <v>103367.43</v>
      </c>
      <c r="F248" s="24">
        <v>103367.43</v>
      </c>
      <c r="G248" s="27">
        <f t="shared" si="51"/>
        <v>100</v>
      </c>
    </row>
    <row r="249" spans="1:7" ht="33.75" outlineLevel="7" x14ac:dyDescent="0.2">
      <c r="A249" s="15"/>
      <c r="B249" s="23" t="s">
        <v>442</v>
      </c>
      <c r="C249" s="24">
        <v>294733.34000000003</v>
      </c>
      <c r="D249" s="24">
        <v>294733.34000000003</v>
      </c>
      <c r="E249" s="24">
        <v>0</v>
      </c>
      <c r="F249" s="24">
        <v>0</v>
      </c>
      <c r="G249" s="27">
        <v>0</v>
      </c>
    </row>
    <row r="250" spans="1:7" ht="94.5" customHeight="1" outlineLevel="7" x14ac:dyDescent="0.2">
      <c r="A250" s="15"/>
      <c r="B250" s="25" t="s">
        <v>319</v>
      </c>
      <c r="C250" s="24">
        <v>0</v>
      </c>
      <c r="D250" s="24">
        <v>2089152.71</v>
      </c>
      <c r="E250" s="24">
        <v>1431294.49</v>
      </c>
      <c r="F250" s="24">
        <v>1431294.49</v>
      </c>
      <c r="G250" s="27">
        <f t="shared" si="51"/>
        <v>100</v>
      </c>
    </row>
    <row r="251" spans="1:7" ht="56.25" outlineLevel="7" x14ac:dyDescent="0.2">
      <c r="A251" s="15"/>
      <c r="B251" s="23" t="s">
        <v>443</v>
      </c>
      <c r="C251" s="24">
        <v>0</v>
      </c>
      <c r="D251" s="24">
        <v>1246177.72</v>
      </c>
      <c r="E251" s="24">
        <v>853765.87</v>
      </c>
      <c r="F251" s="24">
        <v>853765.87</v>
      </c>
      <c r="G251" s="27">
        <f t="shared" si="51"/>
        <v>100</v>
      </c>
    </row>
    <row r="252" spans="1:7" ht="33.75" outlineLevel="7" x14ac:dyDescent="0.2">
      <c r="A252" s="15"/>
      <c r="B252" s="23" t="s">
        <v>444</v>
      </c>
      <c r="C252" s="24">
        <v>0</v>
      </c>
      <c r="D252" s="24">
        <v>3000000</v>
      </c>
      <c r="E252" s="24">
        <v>0</v>
      </c>
      <c r="F252" s="24">
        <v>0</v>
      </c>
      <c r="G252" s="27">
        <v>0</v>
      </c>
    </row>
    <row r="253" spans="1:7" ht="56.25" outlineLevel="7" x14ac:dyDescent="0.2">
      <c r="A253" s="15"/>
      <c r="B253" s="23" t="s">
        <v>445</v>
      </c>
      <c r="C253" s="24">
        <v>0</v>
      </c>
      <c r="D253" s="24">
        <v>371120.31</v>
      </c>
      <c r="E253" s="24">
        <v>0</v>
      </c>
      <c r="F253" s="24">
        <v>0</v>
      </c>
      <c r="G253" s="27">
        <v>0</v>
      </c>
    </row>
    <row r="254" spans="1:7" ht="22.5" outlineLevel="7" x14ac:dyDescent="0.2">
      <c r="A254" s="15"/>
      <c r="B254" s="23" t="s">
        <v>446</v>
      </c>
      <c r="C254" s="24">
        <v>0</v>
      </c>
      <c r="D254" s="24">
        <v>23068663.68</v>
      </c>
      <c r="E254" s="24">
        <v>0</v>
      </c>
      <c r="F254" s="24">
        <v>0</v>
      </c>
      <c r="G254" s="27">
        <v>0</v>
      </c>
    </row>
    <row r="255" spans="1:7" ht="22.5" outlineLevel="7" x14ac:dyDescent="0.2">
      <c r="A255" s="15"/>
      <c r="B255" s="23" t="s">
        <v>447</v>
      </c>
      <c r="C255" s="24">
        <v>0</v>
      </c>
      <c r="D255" s="24">
        <v>216000</v>
      </c>
      <c r="E255" s="24">
        <v>216000</v>
      </c>
      <c r="F255" s="24">
        <v>216000</v>
      </c>
      <c r="G255" s="27">
        <f t="shared" si="51"/>
        <v>100</v>
      </c>
    </row>
    <row r="256" spans="1:7" ht="22.5" outlineLevel="2" x14ac:dyDescent="0.2">
      <c r="A256" s="15" t="s">
        <v>320</v>
      </c>
      <c r="B256" s="23" t="s">
        <v>321</v>
      </c>
      <c r="C256" s="24">
        <v>240043229.33000001</v>
      </c>
      <c r="D256" s="24">
        <v>240043229.33000001</v>
      </c>
      <c r="E256" s="24">
        <v>62794996</v>
      </c>
      <c r="F256" s="24">
        <v>62794996</v>
      </c>
      <c r="G256" s="27">
        <f t="shared" si="51"/>
        <v>100</v>
      </c>
    </row>
    <row r="257" spans="1:7" ht="45" outlineLevel="3" x14ac:dyDescent="0.2">
      <c r="A257" s="15" t="s">
        <v>322</v>
      </c>
      <c r="B257" s="23" t="s">
        <v>323</v>
      </c>
      <c r="C257" s="24">
        <f>C258</f>
        <v>216103600</v>
      </c>
      <c r="D257" s="24">
        <f t="shared" ref="D257:F257" si="63">D258</f>
        <v>216103600</v>
      </c>
      <c r="E257" s="24">
        <f t="shared" si="63"/>
        <v>49300642</v>
      </c>
      <c r="F257" s="24">
        <f t="shared" si="63"/>
        <v>49300642</v>
      </c>
      <c r="G257" s="27">
        <f t="shared" si="51"/>
        <v>100</v>
      </c>
    </row>
    <row r="258" spans="1:7" ht="45" outlineLevel="4" x14ac:dyDescent="0.2">
      <c r="A258" s="15" t="s">
        <v>324</v>
      </c>
      <c r="B258" s="23" t="s">
        <v>325</v>
      </c>
      <c r="C258" s="24">
        <f>C261+C262+C263+C264+C265+C266+C267+C268+C269+C271+C270+C272+C273+C274+C275+C276</f>
        <v>216103600</v>
      </c>
      <c r="D258" s="24">
        <f t="shared" ref="D258:F258" si="64">D261+D262+D263+D264+D265+D266+D267+D268+D269+D271+D270+D272+D273+D274+D275+D276</f>
        <v>216103600</v>
      </c>
      <c r="E258" s="24">
        <f t="shared" si="64"/>
        <v>49300642</v>
      </c>
      <c r="F258" s="24">
        <f t="shared" si="64"/>
        <v>49300642</v>
      </c>
      <c r="G258" s="27">
        <f t="shared" si="51"/>
        <v>100</v>
      </c>
    </row>
    <row r="259" spans="1:7" ht="33.75" outlineLevel="4" x14ac:dyDescent="0.2">
      <c r="A259" s="16"/>
      <c r="B259" s="23" t="s">
        <v>440</v>
      </c>
      <c r="C259" s="24">
        <f>C261+C262+C263+C264+C265</f>
        <v>203774800</v>
      </c>
      <c r="D259" s="24">
        <f t="shared" ref="D259:F259" si="65">D261+D262+D263+D264+D265</f>
        <v>203774800</v>
      </c>
      <c r="E259" s="24">
        <f t="shared" si="65"/>
        <v>46185700</v>
      </c>
      <c r="F259" s="24">
        <f t="shared" si="65"/>
        <v>46185700</v>
      </c>
      <c r="G259" s="27">
        <f t="shared" si="51"/>
        <v>100</v>
      </c>
    </row>
    <row r="260" spans="1:7" ht="11.25" outlineLevel="4" x14ac:dyDescent="0.2">
      <c r="A260" s="16"/>
      <c r="B260" s="23" t="s">
        <v>441</v>
      </c>
      <c r="C260" s="24"/>
      <c r="D260" s="24"/>
      <c r="E260" s="24"/>
      <c r="F260" s="24"/>
      <c r="G260" s="27"/>
    </row>
    <row r="261" spans="1:7" ht="56.25" outlineLevel="7" x14ac:dyDescent="0.2">
      <c r="A261" s="15"/>
      <c r="B261" s="23" t="s">
        <v>411</v>
      </c>
      <c r="C261" s="24">
        <v>49000200</v>
      </c>
      <c r="D261" s="24">
        <v>49000200</v>
      </c>
      <c r="E261" s="24">
        <v>9954700</v>
      </c>
      <c r="F261" s="24">
        <v>9954700</v>
      </c>
      <c r="G261" s="27">
        <f t="shared" si="51"/>
        <v>100</v>
      </c>
    </row>
    <row r="262" spans="1:7" ht="56.25" outlineLevel="7" x14ac:dyDescent="0.2">
      <c r="A262" s="15"/>
      <c r="B262" s="23" t="s">
        <v>412</v>
      </c>
      <c r="C262" s="24">
        <v>145806800</v>
      </c>
      <c r="D262" s="24">
        <v>145806800</v>
      </c>
      <c r="E262" s="24">
        <v>33865400</v>
      </c>
      <c r="F262" s="24">
        <v>33865400</v>
      </c>
      <c r="G262" s="27">
        <f t="shared" si="51"/>
        <v>100</v>
      </c>
    </row>
    <row r="263" spans="1:7" ht="67.5" outlineLevel="7" x14ac:dyDescent="0.2">
      <c r="A263" s="15"/>
      <c r="B263" s="23" t="s">
        <v>413</v>
      </c>
      <c r="C263" s="24">
        <v>4177700</v>
      </c>
      <c r="D263" s="24">
        <v>4177700</v>
      </c>
      <c r="E263" s="24">
        <v>947700</v>
      </c>
      <c r="F263" s="24">
        <v>947700</v>
      </c>
      <c r="G263" s="27">
        <f t="shared" si="51"/>
        <v>100</v>
      </c>
    </row>
    <row r="264" spans="1:7" ht="78.75" outlineLevel="7" x14ac:dyDescent="0.2">
      <c r="A264" s="15"/>
      <c r="B264" s="23" t="s">
        <v>414</v>
      </c>
      <c r="C264" s="24">
        <v>3645400</v>
      </c>
      <c r="D264" s="24">
        <v>3645400</v>
      </c>
      <c r="E264" s="24">
        <v>1170400</v>
      </c>
      <c r="F264" s="24">
        <v>1170400</v>
      </c>
      <c r="G264" s="27">
        <f t="shared" ref="G264:G322" si="66">F264/E264*100</f>
        <v>100</v>
      </c>
    </row>
    <row r="265" spans="1:7" ht="56.25" outlineLevel="7" x14ac:dyDescent="0.2">
      <c r="A265" s="15"/>
      <c r="B265" s="23" t="s">
        <v>415</v>
      </c>
      <c r="C265" s="24">
        <v>1144700</v>
      </c>
      <c r="D265" s="24">
        <v>1144700</v>
      </c>
      <c r="E265" s="24">
        <v>247500</v>
      </c>
      <c r="F265" s="24">
        <v>247500</v>
      </c>
      <c r="G265" s="27">
        <f t="shared" si="66"/>
        <v>100</v>
      </c>
    </row>
    <row r="266" spans="1:7" ht="22.5" outlineLevel="7" x14ac:dyDescent="0.2">
      <c r="A266" s="15"/>
      <c r="B266" s="23" t="s">
        <v>416</v>
      </c>
      <c r="C266" s="24">
        <v>2798500</v>
      </c>
      <c r="D266" s="24">
        <v>2798500</v>
      </c>
      <c r="E266" s="24">
        <v>269500</v>
      </c>
      <c r="F266" s="24">
        <v>269500</v>
      </c>
      <c r="G266" s="27">
        <f t="shared" si="66"/>
        <v>100</v>
      </c>
    </row>
    <row r="267" spans="1:7" ht="45" outlineLevel="7" x14ac:dyDescent="0.2">
      <c r="A267" s="15"/>
      <c r="B267" s="23" t="s">
        <v>417</v>
      </c>
      <c r="C267" s="24">
        <v>1474700</v>
      </c>
      <c r="D267" s="24">
        <v>1474700</v>
      </c>
      <c r="E267" s="24">
        <v>358287</v>
      </c>
      <c r="F267" s="24">
        <v>358287</v>
      </c>
      <c r="G267" s="27">
        <f t="shared" si="66"/>
        <v>100</v>
      </c>
    </row>
    <row r="268" spans="1:7" ht="112.5" outlineLevel="7" x14ac:dyDescent="0.2">
      <c r="A268" s="15"/>
      <c r="B268" s="23" t="s">
        <v>418</v>
      </c>
      <c r="C268" s="24">
        <v>6925700</v>
      </c>
      <c r="D268" s="24">
        <v>6925700</v>
      </c>
      <c r="E268" s="24">
        <v>2145200</v>
      </c>
      <c r="F268" s="24">
        <v>2145200</v>
      </c>
      <c r="G268" s="27">
        <f t="shared" si="66"/>
        <v>100</v>
      </c>
    </row>
    <row r="269" spans="1:7" ht="90" outlineLevel="7" x14ac:dyDescent="0.2">
      <c r="A269" s="15"/>
      <c r="B269" s="23" t="s">
        <v>419</v>
      </c>
      <c r="C269" s="24">
        <v>1100</v>
      </c>
      <c r="D269" s="24">
        <v>1100</v>
      </c>
      <c r="E269" s="24">
        <v>275</v>
      </c>
      <c r="F269" s="24">
        <v>275</v>
      </c>
      <c r="G269" s="27">
        <f t="shared" si="66"/>
        <v>100</v>
      </c>
    </row>
    <row r="270" spans="1:7" ht="78.75" outlineLevel="7" x14ac:dyDescent="0.2">
      <c r="A270" s="15"/>
      <c r="B270" s="23" t="s">
        <v>420</v>
      </c>
      <c r="C270" s="24">
        <v>99200</v>
      </c>
      <c r="D270" s="24">
        <v>99200</v>
      </c>
      <c r="E270" s="24">
        <v>24800</v>
      </c>
      <c r="F270" s="24">
        <v>24800</v>
      </c>
      <c r="G270" s="27">
        <f t="shared" si="66"/>
        <v>100</v>
      </c>
    </row>
    <row r="271" spans="1:7" ht="33.75" outlineLevel="7" x14ac:dyDescent="0.2">
      <c r="A271" s="15"/>
      <c r="B271" s="23" t="s">
        <v>421</v>
      </c>
      <c r="C271" s="24">
        <v>14900</v>
      </c>
      <c r="D271" s="24">
        <v>14900</v>
      </c>
      <c r="E271" s="24">
        <v>3725</v>
      </c>
      <c r="F271" s="24">
        <v>3725</v>
      </c>
      <c r="G271" s="27">
        <f t="shared" si="66"/>
        <v>100</v>
      </c>
    </row>
    <row r="272" spans="1:7" ht="45" outlineLevel="7" x14ac:dyDescent="0.2">
      <c r="A272" s="15"/>
      <c r="B272" s="23" t="s">
        <v>422</v>
      </c>
      <c r="C272" s="24">
        <v>79300</v>
      </c>
      <c r="D272" s="24">
        <v>79300</v>
      </c>
      <c r="E272" s="24">
        <v>19825</v>
      </c>
      <c r="F272" s="24">
        <v>19825</v>
      </c>
      <c r="G272" s="27">
        <f t="shared" si="66"/>
        <v>100</v>
      </c>
    </row>
    <row r="273" spans="1:7" ht="67.5" outlineLevel="7" x14ac:dyDescent="0.2">
      <c r="A273" s="15"/>
      <c r="B273" s="23" t="s">
        <v>423</v>
      </c>
      <c r="C273" s="24">
        <v>7800</v>
      </c>
      <c r="D273" s="24">
        <v>7800</v>
      </c>
      <c r="E273" s="24">
        <v>7800</v>
      </c>
      <c r="F273" s="24">
        <v>7800</v>
      </c>
      <c r="G273" s="27">
        <f t="shared" si="66"/>
        <v>100</v>
      </c>
    </row>
    <row r="274" spans="1:7" ht="45" outlineLevel="7" x14ac:dyDescent="0.2">
      <c r="A274" s="15"/>
      <c r="B274" s="23" t="s">
        <v>424</v>
      </c>
      <c r="C274" s="24">
        <v>539500</v>
      </c>
      <c r="D274" s="24">
        <v>539500</v>
      </c>
      <c r="E274" s="24">
        <v>179830</v>
      </c>
      <c r="F274" s="24">
        <v>179830</v>
      </c>
      <c r="G274" s="27">
        <f t="shared" si="66"/>
        <v>100</v>
      </c>
    </row>
    <row r="275" spans="1:7" ht="78.75" outlineLevel="7" x14ac:dyDescent="0.2">
      <c r="A275" s="15"/>
      <c r="B275" s="23" t="s">
        <v>425</v>
      </c>
      <c r="C275" s="24">
        <v>17500</v>
      </c>
      <c r="D275" s="24">
        <v>17500</v>
      </c>
      <c r="E275" s="24">
        <v>17500</v>
      </c>
      <c r="F275" s="24">
        <v>17500</v>
      </c>
      <c r="G275" s="27">
        <f t="shared" si="66"/>
        <v>100</v>
      </c>
    </row>
    <row r="276" spans="1:7" ht="56.25" outlineLevel="7" x14ac:dyDescent="0.2">
      <c r="A276" s="15"/>
      <c r="B276" s="23" t="s">
        <v>426</v>
      </c>
      <c r="C276" s="24">
        <v>370600</v>
      </c>
      <c r="D276" s="24">
        <v>370600</v>
      </c>
      <c r="E276" s="24">
        <v>88200</v>
      </c>
      <c r="F276" s="24">
        <v>88200</v>
      </c>
      <c r="G276" s="27">
        <f t="shared" si="66"/>
        <v>100</v>
      </c>
    </row>
    <row r="277" spans="1:7" ht="78.75" outlineLevel="3" x14ac:dyDescent="0.2">
      <c r="A277" s="15" t="s">
        <v>326</v>
      </c>
      <c r="B277" s="23" t="s">
        <v>327</v>
      </c>
      <c r="C277" s="24">
        <f>C278</f>
        <v>21391590</v>
      </c>
      <c r="D277" s="24">
        <f t="shared" ref="D277:F277" si="67">D278</f>
        <v>21391590</v>
      </c>
      <c r="E277" s="24">
        <f t="shared" si="67"/>
        <v>12834954</v>
      </c>
      <c r="F277" s="24">
        <f t="shared" si="67"/>
        <v>12834954</v>
      </c>
      <c r="G277" s="27">
        <f t="shared" si="66"/>
        <v>100</v>
      </c>
    </row>
    <row r="278" spans="1:7" ht="67.5" outlineLevel="4" x14ac:dyDescent="0.2">
      <c r="A278" s="15" t="s">
        <v>328</v>
      </c>
      <c r="B278" s="23" t="s">
        <v>329</v>
      </c>
      <c r="C278" s="24">
        <f>C279</f>
        <v>21391590</v>
      </c>
      <c r="D278" s="24">
        <f t="shared" ref="D278:F278" si="68">D279</f>
        <v>21391590</v>
      </c>
      <c r="E278" s="24">
        <f t="shared" si="68"/>
        <v>12834954</v>
      </c>
      <c r="F278" s="24">
        <f t="shared" si="68"/>
        <v>12834954</v>
      </c>
      <c r="G278" s="27">
        <f t="shared" si="66"/>
        <v>100</v>
      </c>
    </row>
    <row r="279" spans="1:7" ht="123.75" outlineLevel="7" x14ac:dyDescent="0.2">
      <c r="A279" s="15"/>
      <c r="B279" s="23" t="s">
        <v>427</v>
      </c>
      <c r="C279" s="24">
        <v>21391590</v>
      </c>
      <c r="D279" s="24">
        <v>21391590</v>
      </c>
      <c r="E279" s="24">
        <v>12834954</v>
      </c>
      <c r="F279" s="24">
        <v>12834954</v>
      </c>
      <c r="G279" s="27">
        <f t="shared" si="66"/>
        <v>100</v>
      </c>
    </row>
    <row r="280" spans="1:7" ht="56.25" outlineLevel="3" x14ac:dyDescent="0.2">
      <c r="A280" s="15" t="s">
        <v>330</v>
      </c>
      <c r="B280" s="23" t="s">
        <v>331</v>
      </c>
      <c r="C280" s="24">
        <f>C281</f>
        <v>1307200</v>
      </c>
      <c r="D280" s="24">
        <f t="shared" ref="D280:F280" si="69">D281</f>
        <v>1307200</v>
      </c>
      <c r="E280" s="24">
        <f t="shared" si="69"/>
        <v>326800</v>
      </c>
      <c r="F280" s="24">
        <f t="shared" si="69"/>
        <v>326800</v>
      </c>
      <c r="G280" s="27">
        <f t="shared" si="66"/>
        <v>100</v>
      </c>
    </row>
    <row r="281" spans="1:7" ht="57.75" customHeight="1" outlineLevel="4" x14ac:dyDescent="0.2">
      <c r="A281" s="15" t="s">
        <v>332</v>
      </c>
      <c r="B281" s="23" t="s">
        <v>333</v>
      </c>
      <c r="C281" s="24">
        <v>1307200</v>
      </c>
      <c r="D281" s="24">
        <v>1307200</v>
      </c>
      <c r="E281" s="24">
        <v>326800</v>
      </c>
      <c r="F281" s="24">
        <v>326800</v>
      </c>
      <c r="G281" s="27">
        <f t="shared" si="66"/>
        <v>100</v>
      </c>
    </row>
    <row r="282" spans="1:7" ht="67.5" outlineLevel="3" x14ac:dyDescent="0.2">
      <c r="A282" s="15" t="s">
        <v>334</v>
      </c>
      <c r="B282" s="23" t="s">
        <v>335</v>
      </c>
      <c r="C282" s="24">
        <f>C283</f>
        <v>35500</v>
      </c>
      <c r="D282" s="24">
        <f t="shared" ref="D282:F282" si="70">D283</f>
        <v>35500</v>
      </c>
      <c r="E282" s="24">
        <f t="shared" si="70"/>
        <v>35500</v>
      </c>
      <c r="F282" s="24">
        <f t="shared" si="70"/>
        <v>35500</v>
      </c>
      <c r="G282" s="27">
        <f t="shared" si="66"/>
        <v>100</v>
      </c>
    </row>
    <row r="283" spans="1:7" ht="71.25" customHeight="1" outlineLevel="4" x14ac:dyDescent="0.2">
      <c r="A283" s="15" t="s">
        <v>336</v>
      </c>
      <c r="B283" s="23" t="s">
        <v>337</v>
      </c>
      <c r="C283" s="24">
        <v>35500</v>
      </c>
      <c r="D283" s="24">
        <v>35500</v>
      </c>
      <c r="E283" s="24">
        <v>35500</v>
      </c>
      <c r="F283" s="24">
        <v>35500</v>
      </c>
      <c r="G283" s="27">
        <f t="shared" si="66"/>
        <v>100</v>
      </c>
    </row>
    <row r="284" spans="1:7" ht="33.75" outlineLevel="3" x14ac:dyDescent="0.2">
      <c r="A284" s="15" t="s">
        <v>338</v>
      </c>
      <c r="B284" s="23" t="s">
        <v>339</v>
      </c>
      <c r="C284" s="24">
        <v>1001800</v>
      </c>
      <c r="D284" s="24">
        <v>1001800</v>
      </c>
      <c r="E284" s="24">
        <v>237100</v>
      </c>
      <c r="F284" s="24">
        <v>237100</v>
      </c>
      <c r="G284" s="27">
        <f t="shared" si="66"/>
        <v>100</v>
      </c>
    </row>
    <row r="285" spans="1:7" ht="45" outlineLevel="4" x14ac:dyDescent="0.2">
      <c r="A285" s="15" t="s">
        <v>340</v>
      </c>
      <c r="B285" s="23" t="s">
        <v>341</v>
      </c>
      <c r="C285" s="24">
        <v>1001800</v>
      </c>
      <c r="D285" s="24">
        <v>1001800</v>
      </c>
      <c r="E285" s="24">
        <v>237100</v>
      </c>
      <c r="F285" s="24">
        <v>237100</v>
      </c>
      <c r="G285" s="27">
        <f t="shared" si="66"/>
        <v>100</v>
      </c>
    </row>
    <row r="286" spans="1:7" ht="11.25" outlineLevel="3" x14ac:dyDescent="0.2">
      <c r="A286" s="15" t="s">
        <v>342</v>
      </c>
      <c r="B286" s="23" t="s">
        <v>343</v>
      </c>
      <c r="C286" s="24">
        <f>C287</f>
        <v>203539.33</v>
      </c>
      <c r="D286" s="24">
        <f t="shared" ref="D286:F287" si="71">D287</f>
        <v>203539.33</v>
      </c>
      <c r="E286" s="24">
        <f t="shared" si="71"/>
        <v>60000</v>
      </c>
      <c r="F286" s="24">
        <f t="shared" si="71"/>
        <v>60000</v>
      </c>
      <c r="G286" s="27">
        <f t="shared" si="66"/>
        <v>100</v>
      </c>
    </row>
    <row r="287" spans="1:7" ht="22.5" outlineLevel="4" x14ac:dyDescent="0.2">
      <c r="A287" s="15" t="s">
        <v>344</v>
      </c>
      <c r="B287" s="23" t="s">
        <v>345</v>
      </c>
      <c r="C287" s="24">
        <f>C288</f>
        <v>203539.33</v>
      </c>
      <c r="D287" s="24">
        <f t="shared" si="71"/>
        <v>203539.33</v>
      </c>
      <c r="E287" s="24">
        <f t="shared" si="71"/>
        <v>60000</v>
      </c>
      <c r="F287" s="24">
        <f t="shared" si="71"/>
        <v>60000</v>
      </c>
      <c r="G287" s="27">
        <f t="shared" si="66"/>
        <v>100</v>
      </c>
    </row>
    <row r="288" spans="1:7" ht="56.25" outlineLevel="7" x14ac:dyDescent="0.2">
      <c r="A288" s="15"/>
      <c r="B288" s="23" t="s">
        <v>428</v>
      </c>
      <c r="C288" s="24">
        <v>203539.33</v>
      </c>
      <c r="D288" s="24">
        <v>203539.33</v>
      </c>
      <c r="E288" s="24">
        <v>60000</v>
      </c>
      <c r="F288" s="24">
        <v>60000</v>
      </c>
      <c r="G288" s="27">
        <f t="shared" si="66"/>
        <v>100</v>
      </c>
    </row>
    <row r="289" spans="1:7" ht="11.25" outlineLevel="2" x14ac:dyDescent="0.2">
      <c r="A289" s="15" t="s">
        <v>346</v>
      </c>
      <c r="B289" s="23" t="s">
        <v>347</v>
      </c>
      <c r="C289" s="24">
        <f>C290+C293+C296+C299</f>
        <v>22024990.199999999</v>
      </c>
      <c r="D289" s="24">
        <f t="shared" ref="D289:F289" si="72">D290+D293+D296+D299</f>
        <v>23328698.899999999</v>
      </c>
      <c r="E289" s="24">
        <f t="shared" si="72"/>
        <v>6646540.3000000007</v>
      </c>
      <c r="F289" s="24">
        <f t="shared" si="72"/>
        <v>6646540.3000000007</v>
      </c>
      <c r="G289" s="27">
        <f t="shared" si="66"/>
        <v>100</v>
      </c>
    </row>
    <row r="290" spans="1:7" ht="183" customHeight="1" outlineLevel="3" x14ac:dyDescent="0.2">
      <c r="A290" s="15" t="s">
        <v>348</v>
      </c>
      <c r="B290" s="25" t="s">
        <v>349</v>
      </c>
      <c r="C290" s="24">
        <f>C291</f>
        <v>178000</v>
      </c>
      <c r="D290" s="24">
        <f t="shared" ref="D290:F290" si="73">D291</f>
        <v>178000</v>
      </c>
      <c r="E290" s="24">
        <f t="shared" si="73"/>
        <v>55400</v>
      </c>
      <c r="F290" s="24">
        <f t="shared" si="73"/>
        <v>55400</v>
      </c>
      <c r="G290" s="27">
        <f t="shared" si="66"/>
        <v>100</v>
      </c>
    </row>
    <row r="291" spans="1:7" ht="197.25" customHeight="1" outlineLevel="4" collapsed="1" x14ac:dyDescent="0.2">
      <c r="A291" s="15" t="s">
        <v>350</v>
      </c>
      <c r="B291" s="25" t="s">
        <v>351</v>
      </c>
      <c r="C291" s="24">
        <v>178000</v>
      </c>
      <c r="D291" s="24">
        <v>178000</v>
      </c>
      <c r="E291" s="24">
        <v>55400</v>
      </c>
      <c r="F291" s="24">
        <v>55400</v>
      </c>
      <c r="G291" s="27">
        <f t="shared" si="66"/>
        <v>100</v>
      </c>
    </row>
    <row r="292" spans="1:7" ht="202.5" hidden="1" outlineLevel="7" x14ac:dyDescent="0.2">
      <c r="A292" s="15" t="s">
        <v>350</v>
      </c>
      <c r="B292" s="25" t="s">
        <v>351</v>
      </c>
      <c r="C292" s="24">
        <v>178000</v>
      </c>
      <c r="D292" s="24">
        <v>178000</v>
      </c>
      <c r="E292" s="24">
        <v>55400</v>
      </c>
      <c r="F292" s="24">
        <v>55400</v>
      </c>
      <c r="G292" s="27">
        <f t="shared" si="66"/>
        <v>100</v>
      </c>
    </row>
    <row r="293" spans="1:7" ht="90" outlineLevel="3" x14ac:dyDescent="0.2">
      <c r="A293" s="15" t="s">
        <v>352</v>
      </c>
      <c r="B293" s="23" t="s">
        <v>353</v>
      </c>
      <c r="C293" s="24">
        <f>C294</f>
        <v>111890.2</v>
      </c>
      <c r="D293" s="24">
        <f t="shared" ref="D293:F293" si="74">D294</f>
        <v>111890.2</v>
      </c>
      <c r="E293" s="24">
        <f t="shared" si="74"/>
        <v>27972.6</v>
      </c>
      <c r="F293" s="24">
        <f t="shared" si="74"/>
        <v>27972.6</v>
      </c>
      <c r="G293" s="27">
        <f t="shared" si="66"/>
        <v>100</v>
      </c>
    </row>
    <row r="294" spans="1:7" ht="101.25" outlineLevel="4" collapsed="1" x14ac:dyDescent="0.2">
      <c r="A294" s="15" t="s">
        <v>354</v>
      </c>
      <c r="B294" s="23" t="s">
        <v>355</v>
      </c>
      <c r="C294" s="24">
        <v>111890.2</v>
      </c>
      <c r="D294" s="24">
        <v>111890.2</v>
      </c>
      <c r="E294" s="24">
        <v>27972.6</v>
      </c>
      <c r="F294" s="24">
        <v>27972.6</v>
      </c>
      <c r="G294" s="27">
        <f t="shared" si="66"/>
        <v>100</v>
      </c>
    </row>
    <row r="295" spans="1:7" ht="101.25" hidden="1" outlineLevel="7" x14ac:dyDescent="0.2">
      <c r="A295" s="15" t="s">
        <v>354</v>
      </c>
      <c r="B295" s="23" t="s">
        <v>355</v>
      </c>
      <c r="C295" s="24">
        <v>111890.2</v>
      </c>
      <c r="D295" s="24">
        <v>111890.2</v>
      </c>
      <c r="E295" s="24">
        <v>27972.6</v>
      </c>
      <c r="F295" s="24">
        <v>27972.6</v>
      </c>
      <c r="G295" s="27">
        <f t="shared" si="66"/>
        <v>100</v>
      </c>
    </row>
    <row r="296" spans="1:7" ht="157.5" outlineLevel="3" x14ac:dyDescent="0.2">
      <c r="A296" s="15" t="s">
        <v>356</v>
      </c>
      <c r="B296" s="25" t="s">
        <v>357</v>
      </c>
      <c r="C296" s="24">
        <f>C297</f>
        <v>14114800</v>
      </c>
      <c r="D296" s="24">
        <f t="shared" ref="D296:F296" si="75">D297</f>
        <v>14114800</v>
      </c>
      <c r="E296" s="24">
        <f t="shared" si="75"/>
        <v>3173300</v>
      </c>
      <c r="F296" s="24">
        <f t="shared" si="75"/>
        <v>3173300</v>
      </c>
      <c r="G296" s="27">
        <f t="shared" si="66"/>
        <v>100</v>
      </c>
    </row>
    <row r="297" spans="1:7" ht="168.75" outlineLevel="4" collapsed="1" x14ac:dyDescent="0.2">
      <c r="A297" s="15" t="s">
        <v>358</v>
      </c>
      <c r="B297" s="25" t="s">
        <v>359</v>
      </c>
      <c r="C297" s="24">
        <v>14114800</v>
      </c>
      <c r="D297" s="24">
        <v>14114800</v>
      </c>
      <c r="E297" s="24">
        <v>3173300</v>
      </c>
      <c r="F297" s="24">
        <v>3173300</v>
      </c>
      <c r="G297" s="27">
        <f t="shared" si="66"/>
        <v>100</v>
      </c>
    </row>
    <row r="298" spans="1:7" ht="168.75" hidden="1" outlineLevel="7" x14ac:dyDescent="0.2">
      <c r="A298" s="15" t="s">
        <v>358</v>
      </c>
      <c r="B298" s="25" t="s">
        <v>359</v>
      </c>
      <c r="C298" s="24">
        <v>14114800</v>
      </c>
      <c r="D298" s="24">
        <v>14114800</v>
      </c>
      <c r="E298" s="24">
        <v>3173300</v>
      </c>
      <c r="F298" s="24">
        <v>3173300</v>
      </c>
      <c r="G298" s="27">
        <f t="shared" si="66"/>
        <v>100</v>
      </c>
    </row>
    <row r="299" spans="1:7" ht="22.5" outlineLevel="3" x14ac:dyDescent="0.2">
      <c r="A299" s="15" t="s">
        <v>360</v>
      </c>
      <c r="B299" s="23" t="s">
        <v>361</v>
      </c>
      <c r="C299" s="24">
        <f>C300</f>
        <v>7620300</v>
      </c>
      <c r="D299" s="24">
        <f t="shared" ref="D299:F299" si="76">D300</f>
        <v>8924008.6999999993</v>
      </c>
      <c r="E299" s="24">
        <f t="shared" si="76"/>
        <v>3389867.7</v>
      </c>
      <c r="F299" s="24">
        <f t="shared" si="76"/>
        <v>3389867.7</v>
      </c>
      <c r="G299" s="27">
        <f t="shared" si="66"/>
        <v>100</v>
      </c>
    </row>
    <row r="300" spans="1:7" ht="33.75" outlineLevel="4" x14ac:dyDescent="0.2">
      <c r="A300" s="15" t="s">
        <v>362</v>
      </c>
      <c r="B300" s="23" t="s">
        <v>363</v>
      </c>
      <c r="C300" s="24">
        <f>C301+C302+C303+C304+C305</f>
        <v>7620300</v>
      </c>
      <c r="D300" s="24">
        <f t="shared" ref="D300:F300" si="77">D301+D302+D303+D304+D305</f>
        <v>8924008.6999999993</v>
      </c>
      <c r="E300" s="24">
        <f t="shared" si="77"/>
        <v>3389867.7</v>
      </c>
      <c r="F300" s="24">
        <f t="shared" si="77"/>
        <v>3389867.7</v>
      </c>
      <c r="G300" s="27">
        <f t="shared" si="66"/>
        <v>100</v>
      </c>
    </row>
    <row r="301" spans="1:7" ht="67.5" outlineLevel="7" x14ac:dyDescent="0.2">
      <c r="A301" s="15"/>
      <c r="B301" s="23" t="s">
        <v>364</v>
      </c>
      <c r="C301" s="24">
        <v>6099467</v>
      </c>
      <c r="D301" s="24">
        <v>6099467</v>
      </c>
      <c r="E301" s="24">
        <v>2343708</v>
      </c>
      <c r="F301" s="24">
        <v>2343708</v>
      </c>
      <c r="G301" s="27">
        <f t="shared" si="66"/>
        <v>100</v>
      </c>
    </row>
    <row r="302" spans="1:7" ht="60.75" customHeight="1" outlineLevel="7" x14ac:dyDescent="0.2">
      <c r="A302" s="15"/>
      <c r="B302" s="23" t="s">
        <v>368</v>
      </c>
      <c r="C302" s="24">
        <v>1520833</v>
      </c>
      <c r="D302" s="24">
        <v>1520833</v>
      </c>
      <c r="E302" s="24">
        <v>493000</v>
      </c>
      <c r="F302" s="24">
        <v>493000</v>
      </c>
      <c r="G302" s="27">
        <f t="shared" si="66"/>
        <v>100</v>
      </c>
    </row>
    <row r="303" spans="1:7" ht="22.5" outlineLevel="7" x14ac:dyDescent="0.2">
      <c r="A303" s="15"/>
      <c r="B303" s="23" t="s">
        <v>365</v>
      </c>
      <c r="C303" s="24">
        <v>0</v>
      </c>
      <c r="D303" s="24">
        <v>535485</v>
      </c>
      <c r="E303" s="24">
        <v>0</v>
      </c>
      <c r="F303" s="24">
        <v>0</v>
      </c>
      <c r="G303" s="27">
        <v>0</v>
      </c>
    </row>
    <row r="304" spans="1:7" ht="33.75" outlineLevel="7" x14ac:dyDescent="0.2">
      <c r="A304" s="15"/>
      <c r="B304" s="23" t="s">
        <v>366</v>
      </c>
      <c r="C304" s="24">
        <v>0</v>
      </c>
      <c r="D304" s="24">
        <v>445623.7</v>
      </c>
      <c r="E304" s="24">
        <v>445623.7</v>
      </c>
      <c r="F304" s="24">
        <v>445623.7</v>
      </c>
      <c r="G304" s="27">
        <f t="shared" si="66"/>
        <v>100</v>
      </c>
    </row>
    <row r="305" spans="1:7" ht="67.5" outlineLevel="7" x14ac:dyDescent="0.2">
      <c r="A305" s="15"/>
      <c r="B305" s="23" t="s">
        <v>367</v>
      </c>
      <c r="C305" s="24">
        <v>0</v>
      </c>
      <c r="D305" s="24">
        <v>322600</v>
      </c>
      <c r="E305" s="24">
        <v>107536</v>
      </c>
      <c r="F305" s="24">
        <v>107536</v>
      </c>
      <c r="G305" s="27">
        <f t="shared" si="66"/>
        <v>100</v>
      </c>
    </row>
    <row r="306" spans="1:7" s="14" customFormat="1" ht="52.5" outlineLevel="1" x14ac:dyDescent="0.15">
      <c r="A306" s="20" t="s">
        <v>369</v>
      </c>
      <c r="B306" s="21" t="s">
        <v>370</v>
      </c>
      <c r="C306" s="22">
        <f>C307</f>
        <v>0</v>
      </c>
      <c r="D306" s="22">
        <f t="shared" ref="D306:F306" si="78">D307</f>
        <v>0</v>
      </c>
      <c r="E306" s="22">
        <f t="shared" si="78"/>
        <v>0</v>
      </c>
      <c r="F306" s="22">
        <f t="shared" si="78"/>
        <v>6228174</v>
      </c>
      <c r="G306" s="26">
        <v>0</v>
      </c>
    </row>
    <row r="307" spans="1:7" ht="45" outlineLevel="2" x14ac:dyDescent="0.2">
      <c r="A307" s="15" t="s">
        <v>371</v>
      </c>
      <c r="B307" s="23" t="s">
        <v>372</v>
      </c>
      <c r="C307" s="24">
        <f>C308</f>
        <v>0</v>
      </c>
      <c r="D307" s="24">
        <f t="shared" ref="D307:F307" si="79">D308</f>
        <v>0</v>
      </c>
      <c r="E307" s="24">
        <f t="shared" si="79"/>
        <v>0</v>
      </c>
      <c r="F307" s="24">
        <f t="shared" si="79"/>
        <v>6228174</v>
      </c>
      <c r="G307" s="27">
        <v>0</v>
      </c>
    </row>
    <row r="308" spans="1:7" ht="45" outlineLevel="3" collapsed="1" x14ac:dyDescent="0.2">
      <c r="A308" s="15" t="s">
        <v>373</v>
      </c>
      <c r="B308" s="23" t="s">
        <v>374</v>
      </c>
      <c r="C308" s="24">
        <v>0</v>
      </c>
      <c r="D308" s="24">
        <v>0</v>
      </c>
      <c r="E308" s="24">
        <v>0</v>
      </c>
      <c r="F308" s="24">
        <v>6228174</v>
      </c>
      <c r="G308" s="27">
        <v>0</v>
      </c>
    </row>
    <row r="309" spans="1:7" ht="45" hidden="1" outlineLevel="7" x14ac:dyDescent="0.2">
      <c r="A309" s="15" t="s">
        <v>373</v>
      </c>
      <c r="B309" s="23" t="s">
        <v>374</v>
      </c>
      <c r="C309" s="24">
        <v>0</v>
      </c>
      <c r="D309" s="24">
        <v>0</v>
      </c>
      <c r="E309" s="24">
        <v>0</v>
      </c>
      <c r="F309" s="24">
        <v>6228174</v>
      </c>
      <c r="G309" s="26" t="e">
        <f t="shared" si="66"/>
        <v>#DIV/0!</v>
      </c>
    </row>
    <row r="310" spans="1:7" s="14" customFormat="1" ht="94.5" outlineLevel="1" x14ac:dyDescent="0.15">
      <c r="A310" s="20" t="s">
        <v>375</v>
      </c>
      <c r="B310" s="21" t="s">
        <v>376</v>
      </c>
      <c r="C310" s="22">
        <f>C311</f>
        <v>0</v>
      </c>
      <c r="D310" s="22">
        <f t="shared" ref="D310:F310" si="80">D311</f>
        <v>0</v>
      </c>
      <c r="E310" s="22">
        <f t="shared" si="80"/>
        <v>0</v>
      </c>
      <c r="F310" s="22">
        <f t="shared" si="80"/>
        <v>728299.25</v>
      </c>
      <c r="G310" s="26">
        <v>0</v>
      </c>
    </row>
    <row r="311" spans="1:7" ht="103.5" customHeight="1" outlineLevel="2" x14ac:dyDescent="0.2">
      <c r="A311" s="15" t="s">
        <v>377</v>
      </c>
      <c r="B311" s="25" t="s">
        <v>378</v>
      </c>
      <c r="C311" s="24">
        <f>C312</f>
        <v>0</v>
      </c>
      <c r="D311" s="24">
        <f t="shared" ref="D311:E311" si="81">D312</f>
        <v>0</v>
      </c>
      <c r="E311" s="24">
        <f t="shared" si="81"/>
        <v>0</v>
      </c>
      <c r="F311" s="24">
        <f>F312</f>
        <v>728299.25</v>
      </c>
      <c r="G311" s="27">
        <v>0</v>
      </c>
    </row>
    <row r="312" spans="1:7" ht="101.25" outlineLevel="3" x14ac:dyDescent="0.2">
      <c r="A312" s="15" t="s">
        <v>379</v>
      </c>
      <c r="B312" s="25" t="s">
        <v>380</v>
      </c>
      <c r="C312" s="24">
        <v>0</v>
      </c>
      <c r="D312" s="24">
        <v>0</v>
      </c>
      <c r="E312" s="24">
        <v>0</v>
      </c>
      <c r="F312" s="24">
        <f>F313</f>
        <v>728299.25</v>
      </c>
      <c r="G312" s="27">
        <v>0</v>
      </c>
    </row>
    <row r="313" spans="1:7" ht="78.75" outlineLevel="4" x14ac:dyDescent="0.2">
      <c r="A313" s="15" t="s">
        <v>381</v>
      </c>
      <c r="B313" s="23" t="s">
        <v>382</v>
      </c>
      <c r="C313" s="24">
        <v>0</v>
      </c>
      <c r="D313" s="24">
        <v>0</v>
      </c>
      <c r="E313" s="24">
        <v>0</v>
      </c>
      <c r="F313" s="24">
        <f>F314</f>
        <v>728299.25</v>
      </c>
      <c r="G313" s="27">
        <v>0</v>
      </c>
    </row>
    <row r="314" spans="1:7" ht="45" outlineLevel="5" x14ac:dyDescent="0.2">
      <c r="A314" s="15" t="s">
        <v>383</v>
      </c>
      <c r="B314" s="23" t="s">
        <v>384</v>
      </c>
      <c r="C314" s="24">
        <v>0</v>
      </c>
      <c r="D314" s="24">
        <v>0</v>
      </c>
      <c r="E314" s="24">
        <v>0</v>
      </c>
      <c r="F314" s="24">
        <v>728299.25</v>
      </c>
      <c r="G314" s="27">
        <v>0</v>
      </c>
    </row>
    <row r="315" spans="1:7" s="14" customFormat="1" ht="63" outlineLevel="1" x14ac:dyDescent="0.15">
      <c r="A315" s="20" t="s">
        <v>385</v>
      </c>
      <c r="B315" s="21" t="s">
        <v>386</v>
      </c>
      <c r="C315" s="22">
        <f>C316</f>
        <v>0</v>
      </c>
      <c r="D315" s="22">
        <f t="shared" ref="D315:F315" si="82">D316</f>
        <v>0</v>
      </c>
      <c r="E315" s="22">
        <f t="shared" si="82"/>
        <v>0</v>
      </c>
      <c r="F315" s="22">
        <f t="shared" si="82"/>
        <v>-8284905.0499999998</v>
      </c>
      <c r="G315" s="26">
        <v>0</v>
      </c>
    </row>
    <row r="316" spans="1:7" ht="56.25" outlineLevel="2" x14ac:dyDescent="0.2">
      <c r="A316" s="15" t="s">
        <v>387</v>
      </c>
      <c r="B316" s="23" t="s">
        <v>388</v>
      </c>
      <c r="C316" s="24">
        <f>C317+C319+C321+C323</f>
        <v>0</v>
      </c>
      <c r="D316" s="24">
        <f t="shared" ref="D316:F316" si="83">D317+D319+D321+D323</f>
        <v>0</v>
      </c>
      <c r="E316" s="24">
        <f t="shared" si="83"/>
        <v>0</v>
      </c>
      <c r="F316" s="24">
        <f t="shared" si="83"/>
        <v>-8284905.0499999998</v>
      </c>
      <c r="G316" s="27">
        <v>0</v>
      </c>
    </row>
    <row r="317" spans="1:7" ht="78.75" outlineLevel="3" collapsed="1" x14ac:dyDescent="0.2">
      <c r="A317" s="15" t="s">
        <v>389</v>
      </c>
      <c r="B317" s="23" t="s">
        <v>390</v>
      </c>
      <c r="C317" s="24">
        <v>0</v>
      </c>
      <c r="D317" s="24">
        <v>0</v>
      </c>
      <c r="E317" s="24">
        <v>0</v>
      </c>
      <c r="F317" s="24">
        <v>-1180668.77</v>
      </c>
      <c r="G317" s="27">
        <v>0</v>
      </c>
    </row>
    <row r="318" spans="1:7" ht="78.75" hidden="1" outlineLevel="7" x14ac:dyDescent="0.2">
      <c r="A318" s="15" t="s">
        <v>389</v>
      </c>
      <c r="B318" s="23" t="s">
        <v>390</v>
      </c>
      <c r="C318" s="24">
        <v>0</v>
      </c>
      <c r="D318" s="24">
        <v>0</v>
      </c>
      <c r="E318" s="24">
        <v>0</v>
      </c>
      <c r="F318" s="24">
        <v>-1180668.77</v>
      </c>
      <c r="G318" s="27" t="e">
        <f t="shared" si="66"/>
        <v>#DIV/0!</v>
      </c>
    </row>
    <row r="319" spans="1:7" ht="195" customHeight="1" outlineLevel="3" collapsed="1" x14ac:dyDescent="0.2">
      <c r="A319" s="15" t="s">
        <v>391</v>
      </c>
      <c r="B319" s="25" t="s">
        <v>392</v>
      </c>
      <c r="C319" s="24">
        <v>0</v>
      </c>
      <c r="D319" s="24">
        <v>0</v>
      </c>
      <c r="E319" s="24">
        <v>0</v>
      </c>
      <c r="F319" s="24">
        <v>-8119.44</v>
      </c>
      <c r="G319" s="27">
        <v>0</v>
      </c>
    </row>
    <row r="320" spans="1:7" ht="202.5" hidden="1" outlineLevel="7" x14ac:dyDescent="0.2">
      <c r="A320" s="15" t="s">
        <v>391</v>
      </c>
      <c r="B320" s="25" t="s">
        <v>392</v>
      </c>
      <c r="C320" s="24">
        <v>0</v>
      </c>
      <c r="D320" s="24">
        <v>0</v>
      </c>
      <c r="E320" s="24">
        <v>0</v>
      </c>
      <c r="F320" s="24">
        <v>-8119.44</v>
      </c>
      <c r="G320" s="27" t="e">
        <f t="shared" si="66"/>
        <v>#DIV/0!</v>
      </c>
    </row>
    <row r="321" spans="1:7" ht="161.25" customHeight="1" outlineLevel="3" collapsed="1" x14ac:dyDescent="0.2">
      <c r="A321" s="15" t="s">
        <v>393</v>
      </c>
      <c r="B321" s="25" t="s">
        <v>394</v>
      </c>
      <c r="C321" s="24">
        <v>0</v>
      </c>
      <c r="D321" s="24">
        <v>0</v>
      </c>
      <c r="E321" s="24">
        <v>0</v>
      </c>
      <c r="F321" s="24">
        <v>-14007.49</v>
      </c>
      <c r="G321" s="27">
        <v>0</v>
      </c>
    </row>
    <row r="322" spans="1:7" ht="168.75" hidden="1" outlineLevel="7" x14ac:dyDescent="0.2">
      <c r="A322" s="15" t="s">
        <v>393</v>
      </c>
      <c r="B322" s="25" t="s">
        <v>394</v>
      </c>
      <c r="C322" s="24">
        <v>0</v>
      </c>
      <c r="D322" s="24">
        <v>0</v>
      </c>
      <c r="E322" s="24">
        <v>0</v>
      </c>
      <c r="F322" s="24">
        <v>-14007.49</v>
      </c>
      <c r="G322" s="27" t="e">
        <f t="shared" si="66"/>
        <v>#DIV/0!</v>
      </c>
    </row>
    <row r="323" spans="1:7" ht="56.25" outlineLevel="3" collapsed="1" x14ac:dyDescent="0.2">
      <c r="A323" s="15" t="s">
        <v>395</v>
      </c>
      <c r="B323" s="23" t="s">
        <v>396</v>
      </c>
      <c r="C323" s="24">
        <v>0</v>
      </c>
      <c r="D323" s="24">
        <v>0</v>
      </c>
      <c r="E323" s="24">
        <v>0</v>
      </c>
      <c r="F323" s="24">
        <v>-7082109.3499999996</v>
      </c>
      <c r="G323" s="27">
        <v>0</v>
      </c>
    </row>
    <row r="324" spans="1:7" ht="56.25" hidden="1" outlineLevel="7" x14ac:dyDescent="0.2">
      <c r="A324" s="9" t="s">
        <v>395</v>
      </c>
      <c r="B324" s="11" t="s">
        <v>396</v>
      </c>
      <c r="C324" s="10">
        <v>0</v>
      </c>
      <c r="D324" s="10">
        <v>0</v>
      </c>
      <c r="E324" s="10">
        <v>0</v>
      </c>
      <c r="F324" s="10">
        <v>-29771616.300000001</v>
      </c>
      <c r="G324" s="26" t="e">
        <f t="shared" ref="G324:G326" si="84">F324/E324*100</f>
        <v>#DIV/0!</v>
      </c>
    </row>
    <row r="325" spans="1:7" ht="56.25" hidden="1" outlineLevel="7" x14ac:dyDescent="0.2">
      <c r="A325" s="9" t="s">
        <v>395</v>
      </c>
      <c r="B325" s="11" t="s">
        <v>396</v>
      </c>
      <c r="C325" s="10">
        <v>0</v>
      </c>
      <c r="D325" s="10">
        <v>0</v>
      </c>
      <c r="E325" s="10">
        <v>0</v>
      </c>
      <c r="F325" s="10">
        <v>19974067.210000001</v>
      </c>
      <c r="G325" s="26" t="e">
        <f t="shared" si="84"/>
        <v>#DIV/0!</v>
      </c>
    </row>
    <row r="326" spans="1:7" ht="56.25" hidden="1" outlineLevel="7" x14ac:dyDescent="0.2">
      <c r="A326" s="9" t="s">
        <v>395</v>
      </c>
      <c r="B326" s="11" t="s">
        <v>396</v>
      </c>
      <c r="C326" s="10">
        <v>0</v>
      </c>
      <c r="D326" s="10">
        <v>0</v>
      </c>
      <c r="E326" s="10">
        <v>0</v>
      </c>
      <c r="F326" s="10">
        <v>2715439.74</v>
      </c>
      <c r="G326" s="26" t="e">
        <f t="shared" si="84"/>
        <v>#DIV/0!</v>
      </c>
    </row>
  </sheetData>
  <mergeCells count="10">
    <mergeCell ref="A1:D1"/>
    <mergeCell ref="A8:F8"/>
    <mergeCell ref="A9:F9"/>
    <mergeCell ref="A11:A13"/>
    <mergeCell ref="B11:B13"/>
    <mergeCell ref="C11:C13"/>
    <mergeCell ref="F11:F13"/>
    <mergeCell ref="A5:G7"/>
    <mergeCell ref="D11:E12"/>
    <mergeCell ref="G11:G13"/>
  </mergeCells>
  <pageMargins left="0.15748031496062992" right="0.15748031496062992" top="0.19685039370078741" bottom="0.15748031496062992" header="0.15748031496062992" footer="0.15748031496062992"/>
  <pageSetup paperSize="9" scale="97"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ДЧБ</vt:lpstr>
      <vt:lpstr>ДЧБ!APPT</vt:lpstr>
      <vt:lpstr>ДЧБ!FIO</vt:lpstr>
      <vt:lpstr>ДЧБ!LAST_CELL</vt:lpstr>
      <vt:lpstr>ДЧБ!SIGN</vt:lpstr>
      <vt:lpstr>ДЧБ!Заголовки_для_печати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Spec_Dohod</dc:creator>
  <dc:description>POI HSSF rep:2.56.0.557</dc:description>
  <cp:lastModifiedBy>Матынова Маруза Мирзаевна</cp:lastModifiedBy>
  <cp:lastPrinted>2026-04-13T11:48:08Z</cp:lastPrinted>
  <dcterms:created xsi:type="dcterms:W3CDTF">2026-04-07T07:07:48Z</dcterms:created>
  <dcterms:modified xsi:type="dcterms:W3CDTF">2026-04-14T09:39:14Z</dcterms:modified>
</cp:coreProperties>
</file>