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90" windowWidth="14940" windowHeight="9030"/>
  </bookViews>
  <sheets>
    <sheet name="ДЧБ" sheetId="1" r:id="rId1"/>
  </sheets>
  <definedNames>
    <definedName name="APPT" localSheetId="0">ДЧБ!#REF!</definedName>
    <definedName name="FIO" localSheetId="0">ДЧБ!#REF!</definedName>
    <definedName name="LAST_CELL" localSheetId="0">ДЧБ!$H$243</definedName>
    <definedName name="SIGN" localSheetId="0">ДЧБ!#REF!</definedName>
    <definedName name="_xlnm.Print_Titles" localSheetId="0">ДЧБ!$8:$10</definedName>
  </definedNames>
  <calcPr calcId="144525"/>
</workbook>
</file>

<file path=xl/calcChain.xml><?xml version="1.0" encoding="utf-8"?>
<calcChain xmlns="http://schemas.openxmlformats.org/spreadsheetml/2006/main">
  <c r="D144" i="1" l="1"/>
  <c r="E144" i="1"/>
  <c r="F144" i="1"/>
  <c r="C144" i="1"/>
  <c r="D145" i="1"/>
  <c r="E145" i="1"/>
  <c r="F145" i="1"/>
  <c r="C145" i="1"/>
  <c r="D212" i="1"/>
  <c r="E212" i="1"/>
  <c r="F212" i="1"/>
  <c r="C212" i="1"/>
  <c r="D220" i="1"/>
  <c r="E220" i="1"/>
  <c r="F220" i="1"/>
  <c r="F219" i="1" s="1"/>
  <c r="C220" i="1"/>
  <c r="D219" i="1"/>
  <c r="E219" i="1"/>
  <c r="C219" i="1"/>
  <c r="D236" i="1"/>
  <c r="D235" i="1" s="1"/>
  <c r="E236" i="1"/>
  <c r="E235" i="1" s="1"/>
  <c r="F236" i="1"/>
  <c r="F235" i="1" s="1"/>
  <c r="C236" i="1"/>
  <c r="C235" i="1" s="1"/>
  <c r="D233" i="1"/>
  <c r="D232" i="1" s="1"/>
  <c r="D231" i="1" s="1"/>
  <c r="D230" i="1" s="1"/>
  <c r="E233" i="1"/>
  <c r="E232" i="1" s="1"/>
  <c r="E231" i="1" s="1"/>
  <c r="E230" i="1" s="1"/>
  <c r="F233" i="1"/>
  <c r="F232" i="1" s="1"/>
  <c r="F231" i="1" s="1"/>
  <c r="F230" i="1" s="1"/>
  <c r="C233" i="1"/>
  <c r="C232" i="1" s="1"/>
  <c r="C231" i="1" s="1"/>
  <c r="C230" i="1" s="1"/>
  <c r="G221" i="1"/>
  <c r="G222" i="1"/>
  <c r="D217" i="1"/>
  <c r="E217" i="1"/>
  <c r="F217" i="1"/>
  <c r="C217" i="1"/>
  <c r="D215" i="1"/>
  <c r="E215" i="1"/>
  <c r="F215" i="1"/>
  <c r="C215" i="1"/>
  <c r="D213" i="1"/>
  <c r="E213" i="1"/>
  <c r="F213" i="1"/>
  <c r="C213" i="1"/>
  <c r="D210" i="1"/>
  <c r="D209" i="1" s="1"/>
  <c r="E210" i="1"/>
  <c r="E209" i="1" s="1"/>
  <c r="F210" i="1"/>
  <c r="F209" i="1" s="1"/>
  <c r="C210" i="1"/>
  <c r="C209" i="1" s="1"/>
  <c r="G211" i="1"/>
  <c r="D207" i="1"/>
  <c r="E207" i="1"/>
  <c r="F207" i="1"/>
  <c r="C207" i="1"/>
  <c r="G202" i="1"/>
  <c r="D201" i="1"/>
  <c r="E201" i="1"/>
  <c r="F201" i="1"/>
  <c r="F200" i="1" s="1"/>
  <c r="C201" i="1"/>
  <c r="C200" i="1" s="1"/>
  <c r="D205" i="1"/>
  <c r="E205" i="1"/>
  <c r="F205" i="1"/>
  <c r="C205" i="1"/>
  <c r="D203" i="1"/>
  <c r="E203" i="1"/>
  <c r="F203" i="1"/>
  <c r="C203" i="1"/>
  <c r="D186" i="1"/>
  <c r="D185" i="1" s="1"/>
  <c r="E186" i="1"/>
  <c r="E185" i="1" s="1"/>
  <c r="F186" i="1"/>
  <c r="F185" i="1" s="1"/>
  <c r="C186" i="1"/>
  <c r="C185" i="1" s="1"/>
  <c r="D200" i="1"/>
  <c r="E200" i="1"/>
  <c r="G199" i="1"/>
  <c r="G192" i="1"/>
  <c r="G193" i="1"/>
  <c r="G194" i="1"/>
  <c r="G195" i="1"/>
  <c r="G196" i="1"/>
  <c r="G197" i="1"/>
  <c r="G198" i="1"/>
  <c r="G191" i="1"/>
  <c r="G190" i="1"/>
  <c r="G189" i="1"/>
  <c r="G188" i="1"/>
  <c r="G187" i="1"/>
  <c r="D184" i="1" l="1"/>
  <c r="E184" i="1"/>
  <c r="F184" i="1"/>
  <c r="C184" i="1"/>
  <c r="E167" i="1" l="1"/>
  <c r="E166" i="1" s="1"/>
  <c r="F167" i="1"/>
  <c r="F166" i="1" s="1"/>
  <c r="D167" i="1"/>
  <c r="D166" i="1" s="1"/>
  <c r="C167" i="1"/>
  <c r="C166" i="1" s="1"/>
  <c r="G168" i="1" l="1"/>
  <c r="G169" i="1"/>
  <c r="G170" i="1"/>
  <c r="G171" i="1"/>
  <c r="G172" i="1"/>
  <c r="G173" i="1"/>
  <c r="D160" i="1"/>
  <c r="E160" i="1"/>
  <c r="F160" i="1"/>
  <c r="C160" i="1"/>
  <c r="D162" i="1"/>
  <c r="E162" i="1"/>
  <c r="F162" i="1"/>
  <c r="C162" i="1"/>
  <c r="D164" i="1"/>
  <c r="E164" i="1"/>
  <c r="F164" i="1"/>
  <c r="C164" i="1"/>
  <c r="D158" i="1"/>
  <c r="D157" i="1" s="1"/>
  <c r="D156" i="1" s="1"/>
  <c r="E158" i="1"/>
  <c r="E157" i="1" s="1"/>
  <c r="E156" i="1" s="1"/>
  <c r="F158" i="1"/>
  <c r="F157" i="1" s="1"/>
  <c r="F156" i="1" s="1"/>
  <c r="C158" i="1"/>
  <c r="C157" i="1" s="1"/>
  <c r="C156" i="1" s="1"/>
  <c r="G159" i="1"/>
  <c r="G153" i="1"/>
  <c r="G154" i="1"/>
  <c r="G155" i="1"/>
  <c r="D152" i="1"/>
  <c r="D151" i="1" s="1"/>
  <c r="E152" i="1"/>
  <c r="E151" i="1" s="1"/>
  <c r="F152" i="1"/>
  <c r="F151" i="1" s="1"/>
  <c r="C152" i="1"/>
  <c r="C151" i="1" s="1"/>
  <c r="D149" i="1" l="1"/>
  <c r="E149" i="1"/>
  <c r="F149" i="1"/>
  <c r="C149" i="1"/>
  <c r="D147" i="1" l="1"/>
  <c r="D146" i="1" s="1"/>
  <c r="E147" i="1"/>
  <c r="E146" i="1" s="1"/>
  <c r="F147" i="1"/>
  <c r="F146" i="1" s="1"/>
  <c r="C147" i="1"/>
  <c r="C146" i="1" s="1"/>
  <c r="D138" i="1"/>
  <c r="D137" i="1" s="1"/>
  <c r="E138" i="1"/>
  <c r="E137" i="1" s="1"/>
  <c r="F138" i="1"/>
  <c r="F137" i="1" s="1"/>
  <c r="C138" i="1"/>
  <c r="C137" i="1" s="1"/>
  <c r="D130" i="1"/>
  <c r="E130" i="1"/>
  <c r="F130" i="1"/>
  <c r="C130" i="1"/>
  <c r="D128" i="1"/>
  <c r="E128" i="1"/>
  <c r="F128" i="1"/>
  <c r="C128" i="1"/>
  <c r="D126" i="1"/>
  <c r="D125" i="1" s="1"/>
  <c r="E126" i="1"/>
  <c r="F126" i="1"/>
  <c r="F125" i="1" s="1"/>
  <c r="C126" i="1"/>
  <c r="C125" i="1" s="1"/>
  <c r="D123" i="1"/>
  <c r="D122" i="1" s="1"/>
  <c r="E123" i="1"/>
  <c r="E122" i="1" s="1"/>
  <c r="F123" i="1"/>
  <c r="F122" i="1" s="1"/>
  <c r="C123" i="1"/>
  <c r="C122" i="1" s="1"/>
  <c r="D120" i="1"/>
  <c r="E120" i="1"/>
  <c r="F120" i="1"/>
  <c r="C120" i="1"/>
  <c r="D118" i="1"/>
  <c r="E118" i="1"/>
  <c r="F118" i="1"/>
  <c r="C118" i="1"/>
  <c r="D116" i="1"/>
  <c r="E116" i="1"/>
  <c r="F116" i="1"/>
  <c r="C116" i="1"/>
  <c r="D114" i="1"/>
  <c r="E114" i="1"/>
  <c r="F114" i="1"/>
  <c r="C114" i="1"/>
  <c r="D112" i="1"/>
  <c r="E112" i="1"/>
  <c r="F112" i="1"/>
  <c r="C112" i="1"/>
  <c r="D110" i="1"/>
  <c r="E110" i="1"/>
  <c r="F110" i="1"/>
  <c r="C110" i="1"/>
  <c r="D107" i="1"/>
  <c r="E107" i="1"/>
  <c r="F107" i="1"/>
  <c r="C107" i="1"/>
  <c r="D105" i="1"/>
  <c r="E105" i="1"/>
  <c r="F105" i="1"/>
  <c r="C105" i="1"/>
  <c r="D103" i="1"/>
  <c r="D102" i="1" s="1"/>
  <c r="D101" i="1" s="1"/>
  <c r="E103" i="1"/>
  <c r="F103" i="1"/>
  <c r="C103" i="1"/>
  <c r="D99" i="1"/>
  <c r="D98" i="1" s="1"/>
  <c r="E99" i="1"/>
  <c r="E98" i="1" s="1"/>
  <c r="F99" i="1"/>
  <c r="F98" i="1" s="1"/>
  <c r="C99" i="1"/>
  <c r="C98" i="1" s="1"/>
  <c r="D94" i="1"/>
  <c r="D93" i="1" s="1"/>
  <c r="E94" i="1"/>
  <c r="E93" i="1" s="1"/>
  <c r="F94" i="1"/>
  <c r="F93" i="1" s="1"/>
  <c r="C94" i="1"/>
  <c r="C96" i="1"/>
  <c r="D91" i="1"/>
  <c r="D90" i="1" s="1"/>
  <c r="E91" i="1"/>
  <c r="E90" i="1" s="1"/>
  <c r="F91" i="1"/>
  <c r="F90" i="1" s="1"/>
  <c r="C91" i="1"/>
  <c r="C90" i="1" s="1"/>
  <c r="D87" i="1"/>
  <c r="E87" i="1"/>
  <c r="F87" i="1"/>
  <c r="C87" i="1"/>
  <c r="D85" i="1"/>
  <c r="D84" i="1" s="1"/>
  <c r="E85" i="1"/>
  <c r="F85" i="1"/>
  <c r="C85" i="1"/>
  <c r="C84" i="1" s="1"/>
  <c r="D82" i="1"/>
  <c r="D81" i="1" s="1"/>
  <c r="E82" i="1"/>
  <c r="E81" i="1" s="1"/>
  <c r="F82" i="1"/>
  <c r="F81" i="1" s="1"/>
  <c r="C82" i="1"/>
  <c r="C81" i="1" s="1"/>
  <c r="C80" i="1" s="1"/>
  <c r="D77" i="1"/>
  <c r="D76" i="1" s="1"/>
  <c r="E77" i="1"/>
  <c r="E76" i="1" s="1"/>
  <c r="F77" i="1"/>
  <c r="F76" i="1" s="1"/>
  <c r="C77" i="1"/>
  <c r="C76" i="1" s="1"/>
  <c r="D74" i="1"/>
  <c r="D73" i="1" s="1"/>
  <c r="E74" i="1"/>
  <c r="E73" i="1" s="1"/>
  <c r="F74" i="1"/>
  <c r="F73" i="1" s="1"/>
  <c r="C74" i="1"/>
  <c r="C73" i="1" s="1"/>
  <c r="D71" i="1"/>
  <c r="D70" i="1" s="1"/>
  <c r="E71" i="1"/>
  <c r="E70" i="1" s="1"/>
  <c r="F71" i="1"/>
  <c r="F70" i="1" s="1"/>
  <c r="C71" i="1"/>
  <c r="C70" i="1" s="1"/>
  <c r="D68" i="1"/>
  <c r="E68" i="1"/>
  <c r="F68" i="1"/>
  <c r="C68" i="1"/>
  <c r="D66" i="1"/>
  <c r="D65" i="1" s="1"/>
  <c r="E66" i="1"/>
  <c r="F66" i="1"/>
  <c r="C66" i="1"/>
  <c r="C65" i="1" s="1"/>
  <c r="D63" i="1"/>
  <c r="E63" i="1"/>
  <c r="F63" i="1"/>
  <c r="C63" i="1"/>
  <c r="D61" i="1"/>
  <c r="E61" i="1"/>
  <c r="F61" i="1"/>
  <c r="C61" i="1"/>
  <c r="D59" i="1"/>
  <c r="E59" i="1"/>
  <c r="F59" i="1"/>
  <c r="C59" i="1"/>
  <c r="D57" i="1"/>
  <c r="E57" i="1"/>
  <c r="F57" i="1"/>
  <c r="C57" i="1"/>
  <c r="F102" i="1" l="1"/>
  <c r="F101" i="1" s="1"/>
  <c r="E84" i="1"/>
  <c r="E80" i="1" s="1"/>
  <c r="C102" i="1"/>
  <c r="C101" i="1" s="1"/>
  <c r="E65" i="1"/>
  <c r="F84" i="1"/>
  <c r="F80" i="1" s="1"/>
  <c r="E102" i="1"/>
  <c r="E125" i="1"/>
  <c r="G125" i="1" s="1"/>
  <c r="F65" i="1"/>
  <c r="D80" i="1"/>
  <c r="D89" i="1"/>
  <c r="E89" i="1"/>
  <c r="F89" i="1"/>
  <c r="C93" i="1"/>
  <c r="C89" i="1" s="1"/>
  <c r="F56" i="1"/>
  <c r="C56" i="1"/>
  <c r="C55" i="1" s="1"/>
  <c r="E56" i="1"/>
  <c r="D56" i="1"/>
  <c r="D55" i="1" s="1"/>
  <c r="D53" i="1"/>
  <c r="D52" i="1" s="1"/>
  <c r="E53" i="1"/>
  <c r="E52" i="1" s="1"/>
  <c r="F53" i="1"/>
  <c r="F52" i="1" s="1"/>
  <c r="C53" i="1"/>
  <c r="C52" i="1" s="1"/>
  <c r="D50" i="1"/>
  <c r="E50" i="1"/>
  <c r="F50" i="1"/>
  <c r="C50" i="1"/>
  <c r="D48" i="1"/>
  <c r="D47" i="1" s="1"/>
  <c r="E48" i="1"/>
  <c r="F48" i="1"/>
  <c r="F47" i="1" s="1"/>
  <c r="C48" i="1"/>
  <c r="C47" i="1" s="1"/>
  <c r="D45" i="1"/>
  <c r="E45" i="1"/>
  <c r="F45" i="1"/>
  <c r="C45" i="1"/>
  <c r="C44" i="1" s="1"/>
  <c r="D42" i="1"/>
  <c r="E42" i="1"/>
  <c r="F42" i="1"/>
  <c r="C42" i="1"/>
  <c r="D40" i="1"/>
  <c r="E40" i="1"/>
  <c r="F40" i="1"/>
  <c r="C40" i="1"/>
  <c r="D38" i="1"/>
  <c r="E38" i="1"/>
  <c r="F38" i="1"/>
  <c r="C38" i="1"/>
  <c r="D36" i="1"/>
  <c r="E36" i="1"/>
  <c r="F36" i="1"/>
  <c r="C36" i="1"/>
  <c r="D32" i="1"/>
  <c r="E32" i="1"/>
  <c r="F32" i="1"/>
  <c r="C32" i="1"/>
  <c r="D30" i="1"/>
  <c r="E30" i="1"/>
  <c r="F30" i="1"/>
  <c r="C30" i="1"/>
  <c r="D28" i="1"/>
  <c r="E28" i="1"/>
  <c r="F28" i="1"/>
  <c r="C28" i="1"/>
  <c r="D26" i="1"/>
  <c r="E26" i="1"/>
  <c r="F26" i="1"/>
  <c r="C26" i="1"/>
  <c r="D14" i="1"/>
  <c r="D13" i="1" s="1"/>
  <c r="E14" i="1"/>
  <c r="E13" i="1" s="1"/>
  <c r="F14" i="1"/>
  <c r="F13" i="1" s="1"/>
  <c r="C14" i="1"/>
  <c r="C13" i="1" s="1"/>
  <c r="G15" i="1"/>
  <c r="G16" i="1"/>
  <c r="G17" i="1"/>
  <c r="G18" i="1"/>
  <c r="G19" i="1"/>
  <c r="G21" i="1"/>
  <c r="G22" i="1"/>
  <c r="G23" i="1"/>
  <c r="G27" i="1"/>
  <c r="G29" i="1"/>
  <c r="G31" i="1"/>
  <c r="G33" i="1"/>
  <c r="G37" i="1"/>
  <c r="G39" i="1"/>
  <c r="G41" i="1"/>
  <c r="G43" i="1"/>
  <c r="G46" i="1"/>
  <c r="G49" i="1"/>
  <c r="G51" i="1"/>
  <c r="G54" i="1"/>
  <c r="G57" i="1"/>
  <c r="G58" i="1"/>
  <c r="G59" i="1"/>
  <c r="G60" i="1"/>
  <c r="G61" i="1"/>
  <c r="G62" i="1"/>
  <c r="G63" i="1"/>
  <c r="G64" i="1"/>
  <c r="G66" i="1"/>
  <c r="G67" i="1"/>
  <c r="G68" i="1"/>
  <c r="G69" i="1"/>
  <c r="G73" i="1"/>
  <c r="G74" i="1"/>
  <c r="G75" i="1"/>
  <c r="G76" i="1"/>
  <c r="G77" i="1"/>
  <c r="G78" i="1"/>
  <c r="G79" i="1"/>
  <c r="G81" i="1"/>
  <c r="G82" i="1"/>
  <c r="G83" i="1"/>
  <c r="G85" i="1"/>
  <c r="G86" i="1"/>
  <c r="G87" i="1"/>
  <c r="G88" i="1"/>
  <c r="G90" i="1"/>
  <c r="G91" i="1"/>
  <c r="G92" i="1"/>
  <c r="G93" i="1"/>
  <c r="G94" i="1"/>
  <c r="G95" i="1"/>
  <c r="G98" i="1"/>
  <c r="G99" i="1"/>
  <c r="G100" i="1"/>
  <c r="G103" i="1"/>
  <c r="G104" i="1"/>
  <c r="G105" i="1"/>
  <c r="G106" i="1"/>
  <c r="G107" i="1"/>
  <c r="G108" i="1"/>
  <c r="G110" i="1"/>
  <c r="G111" i="1"/>
  <c r="G112" i="1"/>
  <c r="G113" i="1"/>
  <c r="G114" i="1"/>
  <c r="G115" i="1"/>
  <c r="G116" i="1"/>
  <c r="G117" i="1"/>
  <c r="G118" i="1"/>
  <c r="G119" i="1"/>
  <c r="G120" i="1"/>
  <c r="G121" i="1"/>
  <c r="G122" i="1"/>
  <c r="G123" i="1"/>
  <c r="G124" i="1"/>
  <c r="G126" i="1"/>
  <c r="G127" i="1"/>
  <c r="G130" i="1"/>
  <c r="G131" i="1"/>
  <c r="G132" i="1"/>
  <c r="G133" i="1"/>
  <c r="G134" i="1"/>
  <c r="G135" i="1"/>
  <c r="G136" i="1"/>
  <c r="G137" i="1"/>
  <c r="G138" i="1"/>
  <c r="G139" i="1"/>
  <c r="G140" i="1"/>
  <c r="G141" i="1"/>
  <c r="G142" i="1"/>
  <c r="G143" i="1"/>
  <c r="G144" i="1"/>
  <c r="G145" i="1"/>
  <c r="G146" i="1"/>
  <c r="G147" i="1"/>
  <c r="G148" i="1"/>
  <c r="G149" i="1"/>
  <c r="G150" i="1"/>
  <c r="G151" i="1"/>
  <c r="G152" i="1"/>
  <c r="G156" i="1"/>
  <c r="G157" i="1"/>
  <c r="G158" i="1"/>
  <c r="G160" i="1"/>
  <c r="G161" i="1"/>
  <c r="G162" i="1"/>
  <c r="G163" i="1"/>
  <c r="G164" i="1"/>
  <c r="G165" i="1"/>
  <c r="G166" i="1"/>
  <c r="G167" i="1"/>
  <c r="G174" i="1"/>
  <c r="G175" i="1"/>
  <c r="G176" i="1"/>
  <c r="G177" i="1"/>
  <c r="G178" i="1"/>
  <c r="G179" i="1"/>
  <c r="G180" i="1"/>
  <c r="G181" i="1"/>
  <c r="G182" i="1"/>
  <c r="G183" i="1"/>
  <c r="G184" i="1"/>
  <c r="G185" i="1"/>
  <c r="G186" i="1"/>
  <c r="G200" i="1"/>
  <c r="G201" i="1"/>
  <c r="G203" i="1"/>
  <c r="G204" i="1"/>
  <c r="G205" i="1"/>
  <c r="G206" i="1"/>
  <c r="G207" i="1"/>
  <c r="G208" i="1"/>
  <c r="G209" i="1"/>
  <c r="G210" i="1"/>
  <c r="G212" i="1"/>
  <c r="G213" i="1"/>
  <c r="G214" i="1"/>
  <c r="G215" i="1"/>
  <c r="G216" i="1"/>
  <c r="G217" i="1"/>
  <c r="G218" i="1"/>
  <c r="G219" i="1"/>
  <c r="G220" i="1"/>
  <c r="G223" i="1"/>
  <c r="G224" i="1"/>
  <c r="G225" i="1"/>
  <c r="G226" i="1"/>
  <c r="G227" i="1"/>
  <c r="G228" i="1"/>
  <c r="G229" i="1"/>
  <c r="F35" i="1" l="1"/>
  <c r="G102" i="1"/>
  <c r="F25" i="1"/>
  <c r="F24" i="1" s="1"/>
  <c r="G84" i="1"/>
  <c r="E55" i="1"/>
  <c r="G65" i="1"/>
  <c r="D35" i="1"/>
  <c r="D34" i="1" s="1"/>
  <c r="G80" i="1"/>
  <c r="E101" i="1"/>
  <c r="G101" i="1" s="1"/>
  <c r="F55" i="1"/>
  <c r="C35" i="1"/>
  <c r="C34" i="1" s="1"/>
  <c r="G89" i="1"/>
  <c r="F44" i="1"/>
  <c r="D44" i="1"/>
  <c r="G56" i="1"/>
  <c r="E25" i="1"/>
  <c r="E24" i="1" s="1"/>
  <c r="G53" i="1"/>
  <c r="G45" i="1"/>
  <c r="G28" i="1"/>
  <c r="G32" i="1"/>
  <c r="G36" i="1"/>
  <c r="G38" i="1"/>
  <c r="G40" i="1"/>
  <c r="G42" i="1"/>
  <c r="G48" i="1"/>
  <c r="G50" i="1"/>
  <c r="F34" i="1"/>
  <c r="G52" i="1"/>
  <c r="E35" i="1"/>
  <c r="E34" i="1" s="1"/>
  <c r="E47" i="1"/>
  <c r="E44" i="1" s="1"/>
  <c r="G13" i="1"/>
  <c r="G30" i="1"/>
  <c r="G26" i="1"/>
  <c r="G14" i="1"/>
  <c r="D25" i="1"/>
  <c r="D24" i="1" s="1"/>
  <c r="C25" i="1"/>
  <c r="C24" i="1" s="1"/>
  <c r="G55" i="1" l="1"/>
  <c r="C12" i="1"/>
  <c r="C11" i="1" s="1"/>
  <c r="E12" i="1"/>
  <c r="E11" i="1" s="1"/>
  <c r="F12" i="1"/>
  <c r="F11" i="1" s="1"/>
  <c r="D12" i="1"/>
  <c r="D11" i="1" s="1"/>
  <c r="G44" i="1"/>
  <c r="G25" i="1"/>
  <c r="G24" i="1"/>
  <c r="G35" i="1"/>
  <c r="G47" i="1"/>
  <c r="G34" i="1"/>
  <c r="G11" i="1" l="1"/>
  <c r="G12" i="1"/>
</calcChain>
</file>

<file path=xl/sharedStrings.xml><?xml version="1.0" encoding="utf-8"?>
<sst xmlns="http://schemas.openxmlformats.org/spreadsheetml/2006/main" count="432" uniqueCount="430">
  <si>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</si>
  <si>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</si>
  <si>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</si>
  <si>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</si>
  <si>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</si>
  <si>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</si>
  <si>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</si>
  <si>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</si>
  <si>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</si>
  <si>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</si>
  <si>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</si>
  <si>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</si>
  <si>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</si>
  <si>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</si>
  <si>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</si>
  <si>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</si>
  <si>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</si>
  <si>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</si>
  <si>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</si>
  <si>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</si>
  <si>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1 01 02 140 01 0000 110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</si>
  <si>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</si>
  <si>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</si>
  <si>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</si>
  <si>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</si>
  <si>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</si>
  <si>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</si>
  <si>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</si>
  <si>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</si>
  <si>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</si>
  <si>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</si>
  <si>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</si>
  <si>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</si>
  <si>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</si>
  <si>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</si>
  <si>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</si>
  <si>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</si>
  <si>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</si>
  <si>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</si>
  <si>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</si>
  <si>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</si>
  <si>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</si>
  <si>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</si>
  <si>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</si>
  <si>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</si>
  <si>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</si>
  <si>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</si>
  <si>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</si>
  <si>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</si>
  <si>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</si>
  <si>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</si>
  <si>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</si>
  <si>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</si>
  <si>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</si>
  <si>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</si>
  <si>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1 05 03 000 01 0000 110</t>
  </si>
  <si>
    <t>Единый сельскохозяйственный налог</t>
  </si>
  <si>
    <t>1 05 03 010 01 0000 110</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</si>
  <si>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</si>
  <si>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</si>
  <si>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</si>
  <si>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</si>
  <si>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</si>
  <si>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</si>
  <si>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</si>
  <si>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</si>
  <si>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</si>
  <si>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</si>
  <si>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</si>
  <si>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</si>
  <si>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</si>
  <si>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</si>
  <si>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</si>
  <si>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</si>
  <si>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</si>
  <si>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</si>
  <si>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</si>
  <si>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</si>
  <si>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</si>
  <si>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</si>
  <si>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</si>
  <si>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</si>
  <si>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</si>
  <si>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</si>
  <si>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</si>
  <si>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</si>
  <si>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</si>
  <si>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</si>
  <si>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</si>
  <si>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</si>
  <si>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</si>
  <si>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</si>
  <si>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</si>
  <si>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</si>
  <si>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</si>
  <si>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</si>
  <si>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</si>
  <si>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</si>
  <si>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</si>
  <si>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</si>
  <si>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</si>
  <si>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</si>
  <si>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</si>
  <si>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</si>
  <si>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</si>
  <si>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</si>
  <si>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</si>
  <si>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</si>
  <si>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</si>
  <si>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</si>
  <si>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</si>
  <si>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</si>
  <si>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</si>
  <si>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</si>
  <si>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1 11 05 400 00 0000 120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</si>
  <si>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</si>
  <si>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1 11 05 430 00 0000 120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</si>
  <si>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</si>
  <si>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1 11 05 430 14 0000 120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</si>
  <si>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муниципальных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</si>
  <si>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</si>
  <si>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</si>
  <si>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</si>
  <si>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</si>
  <si>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</si>
  <si>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</si>
  <si>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</si>
  <si>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</si>
  <si>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</si>
  <si>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</si>
  <si>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</si>
  <si>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</si>
  <si>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</si>
  <si>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</si>
  <si>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</si>
  <si>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</si>
  <si>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</si>
  <si>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</si>
  <si>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</si>
  <si>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</si>
  <si>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</si>
  <si>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</si>
  <si>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</si>
  <si>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</si>
  <si>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</si>
  <si>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</si>
  <si>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</si>
  <si>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</si>
  <si>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</si>
  <si>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</si>
  <si>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</si>
  <si>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</si>
  <si>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</si>
  <si>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</si>
  <si>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</si>
  <si>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</si>
  <si>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</si>
  <si>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</si>
  <si>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</si>
  <si>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</si>
  <si>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</si>
  <si>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</si>
  <si>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</si>
  <si>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</si>
  <si>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</si>
  <si>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</si>
  <si>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</si>
  <si>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</si>
  <si>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</si>
  <si>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</si>
  <si>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</si>
  <si>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</si>
  <si>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</si>
  <si>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</si>
  <si>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</si>
  <si>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</si>
  <si>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</si>
  <si>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</si>
  <si>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</si>
  <si>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</si>
  <si>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</si>
  <si>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</si>
  <si>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</si>
  <si>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</si>
  <si>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</si>
  <si>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</si>
  <si>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</si>
  <si>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</si>
  <si>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</si>
  <si>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</si>
  <si>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</si>
  <si>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</si>
  <si>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</si>
  <si>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</si>
  <si>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</si>
  <si>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</si>
  <si>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</si>
  <si>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</si>
  <si>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</si>
  <si>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</si>
  <si>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1 16 01 153 01 0000 140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</si>
  <si>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</si>
  <si>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</si>
  <si>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</si>
  <si>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</si>
  <si>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</si>
  <si>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</si>
  <si>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</si>
  <si>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</si>
  <si>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</si>
  <si>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</si>
  <si>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</si>
  <si>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</si>
  <si>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</si>
  <si>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</si>
  <si>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</si>
  <si>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</si>
  <si>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</si>
  <si>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1 16 07 000 00 0000 140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</si>
  <si>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</si>
  <si>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</si>
  <si>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</si>
  <si>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1 16 07 010 14 0000 140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</si>
  <si>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</si>
  <si>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1 16 10 000 00 0000 140</t>
  </si>
  <si>
    <t>Платежи в целях возмещения причиненного ущерба (убытков)</t>
  </si>
  <si>
    <t>1 16 10 030 14 0000 140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</si>
  <si>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</si>
  <si>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1 16 10 032 14 0000 140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</si>
  <si>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</si>
  <si>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</si>
  <si>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</si>
  <si>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1 16 10 129 01 0000 140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</si>
  <si>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</si>
  <si>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</si>
  <si>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</si>
  <si>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</si>
  <si>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</si>
  <si>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</si>
  <si>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</si>
  <si>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1 17 05 000 00 0000 180</t>
  </si>
  <si>
    <t>Прочие неналоговые доходы</t>
  </si>
  <si>
    <t>1 17 05 040 14 0000 180</t>
  </si>
  <si>
    <t>Прочие неналоговые доходы бюджетов муниципальных округов</t>
  </si>
  <si>
    <t>1 17 14 000 00 0000 150</t>
  </si>
  <si>
    <t>Средства самообложения граждан</t>
  </si>
  <si>
    <t>1 17 14 020 14 0000 150</t>
  </si>
  <si>
    <t>Средства самообложения граждан, зачисляемые в бюджеты муниципальных округов</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</si>
  <si>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</si>
  <si>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</si>
  <si>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</si>
  <si>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</si>
  <si>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</si>
  <si>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(Ремонт и оснащение школьного музея в с. Аспа)</t>
  </si>
  <si>
    <t>1 17 15 020 14 0002 150</t>
  </si>
  <si>
    <t>Инициативные платежи, зачисляемые в бюджеты муниципальных округов (Устройство детской игровой площадки "Семицветик" в с. Суда)</t>
  </si>
  <si>
    <t>1 17 15 020 14 0003 150</t>
  </si>
  <si>
    <t>Инициативные платежи, зачисляемые в бюджеты муниципальных округов (Устройство ограждения и благоустройство территории кладбища в с. Аспа)</t>
  </si>
  <si>
    <t>1 17 15 020 14 0004 150</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</si>
  <si>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</si>
  <si>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1 17 15 020 14 0005 150</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</si>
  <si>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</si>
  <si>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</si>
  <si>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</si>
  <si>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</si>
  <si>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</si>
  <si>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</si>
  <si>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</si>
  <si>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</si>
  <si>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</si>
  <si>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</si>
  <si>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</si>
  <si>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2 02 16 549 00 0000 150</t>
  </si>
  <si>
    <t>Дотации (гранты) бюджетам за достижение показателей деятельности органов местного самоуправления</t>
  </si>
  <si>
    <t>2 02 16 549 14 0000 150</t>
  </si>
  <si>
    <t>Дотации (гранты) бюджетам муниципальных округов за достижение показателей деятельности органов местного самоуправления</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</si>
  <si>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</si>
  <si>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</si>
  <si>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</si>
  <si>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</si>
  <si>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</si>
  <si>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</si>
  <si>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2 02 20 077 00 0000 150</t>
  </si>
  <si>
    <t>Субсидии бюджетам на софинансирование капитальных вложений в объекты муниципальной собственности</t>
  </si>
  <si>
    <t>2 02 20 077 14 0000 150</t>
  </si>
  <si>
    <t>Субсидии бюджетам муниципальных округов на софинансирование капитальных вложений в объекты муниципальной собственности</t>
  </si>
  <si>
    <t>2 02 25 497 00 0000 150</t>
  </si>
  <si>
    <t>Субсидии бюджетам на реализацию мероприятий по обеспечению жильем молодых семей</t>
  </si>
  <si>
    <t>2 02 25 497 14 0000 150</t>
  </si>
  <si>
    <t>Субсидии бюджетам муниципальных округов на реализацию мероприятий по обеспечению жильем молодых семей</t>
  </si>
  <si>
    <t>2 02 25 555 00 0000 150</t>
  </si>
  <si>
    <t>Субсидии бюджетам на реализацию программ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</si>
  <si>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</si>
  <si>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</si>
  <si>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2 02 25 599 00 0000 150</t>
  </si>
  <si>
    <t>Субсидии бюджетам на подготовку проектов межевания земельных участков и на проведение кадастровых работ</t>
  </si>
  <si>
    <t>2 02 25 599 14 0000 150</t>
  </si>
  <si>
    <t>Субсидии бюджетам муниципальных округов на подготовку проектов межевания земельных участков и на проведение кадастровых работ</t>
  </si>
  <si>
    <t>2 02 29 999 00 0000 150</t>
  </si>
  <si>
    <t>Прочие субсидии</t>
  </si>
  <si>
    <t>2 02 29 999 14 0000 150</t>
  </si>
  <si>
    <t>Прочие субсидии бюджетам муниципальных округов</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</si>
  <si>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жилищного фонда на территории Пермского края, признанного аварийного после 1 января 2017 года</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</si>
  <si>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</si>
  <si>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</si>
  <si>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</si>
  <si>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</si>
  <si>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</si>
  <si>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</si>
  <si>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</si>
  <si>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</si>
  <si>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</si>
  <si>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</si>
  <si>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</si>
  <si>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</si>
  <si>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</si>
  <si>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</si>
  <si>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</si>
  <si>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</si>
  <si>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</si>
  <si>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</si>
  <si>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</si>
  <si>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</si>
  <si>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</si>
  <si>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</si>
  <si>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</si>
  <si>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</si>
  <si>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2 02 39 999 14 0000 150</t>
  </si>
  <si>
    <t>Прочие субвенции бюджетам муниципальных округов</t>
  </si>
  <si>
    <t>2 02 40 000 00 0000 150</t>
  </si>
  <si>
    <t>Иные межбюджетные трансферты</t>
  </si>
  <si>
    <t>2 02 45 050 00 0000 150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</si>
  <si>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</si>
  <si>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</si>
  <si>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</si>
  <si>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</si>
  <si>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</si>
  <si>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</si>
  <si>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</si>
  <si>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</si>
  <si>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</si>
  <si>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</si>
  <si>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</si>
  <si>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</si>
  <si>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</si>
  <si>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</si>
  <si>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</si>
  <si>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</si>
  <si>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</si>
  <si>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</si>
  <si>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</si>
  <si>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</si>
  <si>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</si>
  <si>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</si>
  <si>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</si>
  <si>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</si>
  <si>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</si>
  <si>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</si>
  <si>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</si>
  <si>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</si>
  <si>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</si>
  <si>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</si>
  <si>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</si>
  <si>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</si>
  <si>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</si>
  <si>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Приложение 1</t>
  </si>
  <si>
    <t>к решению Думы Уинского</t>
  </si>
  <si>
    <t>муниципального округа Пермского края</t>
  </si>
  <si>
    <t>от 00.00.2026 г. №</t>
  </si>
  <si>
    <t>Информация по исполнению доходов бюджета Уинского муниципального округа Пермского края за 2025 год</t>
  </si>
  <si>
    <t>руб.</t>
  </si>
  <si>
    <t>Код</t>
  </si>
  <si>
    <t>Наименование кода поступлений в бюджет, группы, подгруппы, статьи, подстатьи, элементы, группы подвида, аналитической группы подвида доходов</t>
  </si>
  <si>
    <t>Утвержденный план на 2025 год</t>
  </si>
  <si>
    <t xml:space="preserve">Уточненный план </t>
  </si>
  <si>
    <t>Исполнено за 2025 год</t>
  </si>
  <si>
    <t>на 2025 год</t>
  </si>
  <si>
    <t>% выполнения уточненного плана на 01.01.2026 г.</t>
  </si>
  <si>
    <t>ВСЕГО</t>
  </si>
  <si>
    <t>1</t>
  </si>
  <si>
    <t>2</t>
  </si>
  <si>
    <t>3</t>
  </si>
  <si>
    <t>4</t>
  </si>
  <si>
    <t>5</t>
  </si>
  <si>
    <t>6</t>
  </si>
  <si>
    <t>7</t>
  </si>
  <si>
    <t>Иные дотации  на стимулирование муниципальных образований к росту доходов</t>
  </si>
  <si>
    <t>Дотации на частичную компенсацию увеличения расходов по оплате налога на имущество организаций объектов социальной сферы</t>
  </si>
  <si>
    <t>Иные дотации  на стимулирование муниципальных образований к увеличению численности самозанятых граждан и поступлений налога на профессиональный доход</t>
  </si>
  <si>
    <t>Субсидии на реализацию программы "Комфортный край" (с учетом капвложений)</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</si>
  <si>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</si>
  <si>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</si>
  <si>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реализацию мероприятий с участием средств самообложения граждан</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</si>
  <si>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</si>
  <si>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Субсидии на поддержку муниципальных программ формирования современной городской среды (расходы, не софинансируемые из федерального бюджета)</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</si>
  <si>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</si>
  <si>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Субсидии на софинансирование проектов инициативного бюджетирования</t>
  </si>
  <si>
    <t>Субсидии на улучшение качества систем теплоснабжения на территориях муниципальных образований Пермского края</t>
  </si>
  <si>
    <t>Субсидии на реализацию мероприятия "Умею плавать"</t>
  </si>
  <si>
    <t>Субсидии на реализацию программы "Комфортный край" (Благоустройство территории МКОУ "Чайкинская ООШ" им.Сибагатуллина Л.С.по адресу:Пермский край, Уинский район, с.Чайка, ул.Советская, д.28)</t>
  </si>
  <si>
    <t>Субсидии на реализацию программы "Комфортный край" (Текущий ремонт Чайкинского сельского дома культуры, структурного подразделения МБУ "Уинский ЦКД" по адресу:Пермский край, Уинский район, с.Чайка, ул.Советская, д.28)</t>
  </si>
  <si>
    <t>Субсидии на реализацию программы "Комфортный край" (с учетом капвложений) (Ремонт водопроводной сети в с.Суда и с.Чайка)</t>
  </si>
  <si>
    <t>Субсидии на разработку пректов межевания территории и проведение комплексных кадастровых работ</t>
  </si>
  <si>
    <t>Субсидии на мероприятия по расселению жилищного фонда, признанного аварийным после 01 января 2017 г., в т.ч. в целях предотвращения ЧС</t>
  </si>
  <si>
    <t>Субсидии на снос расселенных жилых домов и нежилых зданий (сооружений), расположенных на территории муниципальных образований Пермского края</t>
  </si>
  <si>
    <t>Единая субвенция на выполнение отдельных государственных полномочий в сфере образования</t>
  </si>
  <si>
    <t>Субвенции на образование комиссий по делам несовершеннолетних и защите их прав и организацию их деятельности</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</si>
  <si>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</si>
  <si>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</si>
  <si>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</si>
  <si>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</si>
  <si>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</si>
  <si>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</si>
  <si>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</si>
  <si>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</si>
  <si>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</si>
  <si>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</si>
  <si>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</si>
  <si>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лиц из их числа</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</si>
  <si>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</si>
  <si>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</si>
  <si>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Иные межбюджетные трансферты бюджетам муниципальных образований на оснащение муниципальных образовательных организаций оборудованием, средствами обучения и воспитания</t>
  </si>
  <si>
    <t>Иные межбюджетные трансферты на ввод в эксплуатацию модульных зданий</t>
  </si>
  <si>
    <t>Иные межбюджетные трансферты на Краевой конкурс "Лидеры общественного самоуправления"</t>
  </si>
  <si>
    <t>Иные межбюджетные трансферты на премию "Гордость Пермского края"</t>
  </si>
  <si>
    <t>Иные межбюджетные трансферты на организацию занятий физической культурой в образовательных организациях</t>
  </si>
  <si>
    <t>Иные межбюджетные трансферты на предоставление бесплатного горячего питания обучающимся 5-11 классов общеобразовательных организаций, являющихся детьми участников специальной военной операции</t>
  </si>
  <si>
    <t>Иные межбюджетные трансферты на реализацию мероприятий по профилактике безопасности дорожного движения</t>
  </si>
  <si>
    <t>Иные межбюджетные трансферты на обеспечение жильем молодых семей</t>
  </si>
  <si>
    <t>на 01.01.2026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</si>
</sst>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0.0"/>
  </numFmts>
  <fonts count="5" x14ac:knownFonts="1">
    <font>
      <sz val="10"/>
      <name val="Arial"/>
    </font>
    <font>
      <b/>
      <sz val="11"/>
      <name val="Times New Roman"/>
      <family val="1"/>
      <charset val="204"/>
    </font>
    <font>
      <sz val="11"/>
      <name val="Times New Roman"/>
      <family val="1"/>
      <charset val="204"/>
    </font>
    <font>
      <sz val="10"/>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2" fillId="0" borderId="0" xfId="0" applyFont="1"/>
    <xf numFmtId="49" fontId="2" fillId="0" borderId="0" xfId="0" applyNumberFormat="1" applyFont="1" applyBorder="1" applyAlignment="1" applyProtection="1">
      <alignment wrapText="1"/>
    </xf>
    <xf numFmtId="0" fontId="2" fillId="0" borderId="0" xfId="0" applyFont="1" applyBorder="1" applyAlignment="1" applyProtection="1"/>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left" vertical="center" wrapText="1"/>
    </xf>
    <xf numFmtId="4" fontId="2" fillId="0" borderId="1" xfId="0" applyNumberFormat="1" applyFont="1" applyBorder="1" applyAlignment="1" applyProtection="1">
      <alignment horizontal="right" vertical="center" wrapText="1"/>
    </xf>
    <xf numFmtId="164" fontId="2" fillId="0" borderId="1" xfId="0" applyNumberFormat="1" applyFont="1" applyBorder="1" applyAlignment="1" applyProtection="1">
      <alignment horizontal="left" vertical="center" wrapText="1"/>
    </xf>
    <xf numFmtId="0" fontId="2" fillId="0" borderId="0" xfId="0" applyFont="1" applyBorder="1" applyAlignment="1" applyProtection="1">
      <alignment horizontal="right"/>
    </xf>
    <xf numFmtId="49" fontId="3" fillId="2" borderId="1" xfId="0" applyNumberFormat="1" applyFont="1" applyFill="1" applyBorder="1" applyAlignment="1" applyProtection="1">
      <alignment horizontal="center" vertical="center" wrapText="1"/>
    </xf>
    <xf numFmtId="49" fontId="1" fillId="0" borderId="1" xfId="0" applyNumberFormat="1" applyFont="1" applyBorder="1" applyAlignment="1" applyProtection="1">
      <alignment horizontal="center"/>
    </xf>
    <xf numFmtId="49" fontId="1" fillId="0" borderId="1" xfId="0" applyNumberFormat="1" applyFont="1" applyBorder="1" applyAlignment="1" applyProtection="1">
      <alignment horizontal="left"/>
    </xf>
    <xf numFmtId="4" fontId="1" fillId="0" borderId="1" xfId="0" applyNumberFormat="1" applyFont="1" applyBorder="1" applyAlignment="1" applyProtection="1">
      <alignment horizontal="right"/>
    </xf>
    <xf numFmtId="0" fontId="1" fillId="0" borderId="0" xfId="0" applyFont="1"/>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left" vertical="center" wrapText="1"/>
    </xf>
    <xf numFmtId="4" fontId="1" fillId="0" borderId="1" xfId="0" applyNumberFormat="1" applyFont="1" applyBorder="1" applyAlignment="1" applyProtection="1">
      <alignment horizontal="right" vertical="center" wrapText="1"/>
    </xf>
    <xf numFmtId="0" fontId="2" fillId="0" borderId="0" xfId="0" applyFont="1" applyAlignment="1">
      <alignment horizontal="right" vertical="center"/>
    </xf>
    <xf numFmtId="49" fontId="2" fillId="0" borderId="0" xfId="0" applyNumberFormat="1" applyFont="1" applyBorder="1" applyAlignment="1" applyProtection="1">
      <alignment horizontal="right" vertical="center" wrapText="1"/>
    </xf>
    <xf numFmtId="0" fontId="2" fillId="0" borderId="0" xfId="0" applyFont="1" applyBorder="1" applyAlignment="1" applyProtection="1">
      <alignment horizontal="right" vertical="center"/>
    </xf>
    <xf numFmtId="165" fontId="1" fillId="0" borderId="1" xfId="0" applyNumberFormat="1" applyFont="1" applyBorder="1" applyAlignment="1" applyProtection="1">
      <alignment horizontal="right" vertical="center"/>
    </xf>
    <xf numFmtId="165" fontId="2" fillId="0" borderId="1" xfId="0" applyNumberFormat="1" applyFont="1" applyBorder="1" applyAlignment="1" applyProtection="1">
      <alignment horizontal="right" vertical="center"/>
    </xf>
    <xf numFmtId="0" fontId="4" fillId="2" borderId="1" xfId="0" applyFont="1" applyFill="1" applyBorder="1" applyAlignment="1">
      <alignment wrapText="1"/>
    </xf>
    <xf numFmtId="164" fontId="2" fillId="0" borderId="1" xfId="0" applyNumberFormat="1" applyFont="1" applyFill="1" applyBorder="1" applyAlignment="1">
      <alignment horizontal="left" vertical="center" wrapText="1"/>
    </xf>
    <xf numFmtId="0" fontId="4" fillId="2" borderId="1" xfId="0" applyNumberFormat="1" applyFont="1" applyFill="1" applyBorder="1" applyAlignment="1">
      <alignment wrapText="1"/>
    </xf>
    <xf numFmtId="49"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0" borderId="0" xfId="0" applyNumberFormat="1" applyFont="1" applyBorder="1" applyAlignment="1" applyProtection="1">
      <alignment horizontal="left" wrapText="1"/>
    </xf>
    <xf numFmtId="49" fontId="1" fillId="0" borderId="0" xfId="0" applyNumberFormat="1" applyFont="1" applyBorder="1" applyAlignment="1" applyProtection="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238"/>
  <sheetViews>
    <sheetView showGridLines="0" tabSelected="1" topLeftCell="A19" workbookViewId="0">
      <selection activeCell="A129" sqref="A129"/>
    </sheetView>
  </sheetViews>
  <sheetFormatPr defaultRowHeight="12.75" customHeight="1" outlineLevelRow="7" x14ac:dyDescent="0.25"/>
  <cols>
    <col min="1" max="1" width="25.7109375" style="1" customWidth="1"/>
    <col min="2" max="2" width="30.7109375" style="1" customWidth="1"/>
    <col min="3" max="6" width="15.42578125" style="1" customWidth="1"/>
    <col min="7" max="7" width="15.42578125" style="17" customWidth="1"/>
    <col min="8" max="8" width="9.140625" style="1" customWidth="1"/>
    <col min="9" max="16384" width="9.140625" style="1"/>
  </cols>
  <sheetData>
    <row r="1" spans="1:8" ht="12.75" customHeight="1" x14ac:dyDescent="0.25">
      <c r="E1" s="1" t="s">
        <v>365</v>
      </c>
    </row>
    <row r="2" spans="1:8" ht="12.75" customHeight="1" x14ac:dyDescent="0.25">
      <c r="E2" s="1" t="s">
        <v>366</v>
      </c>
    </row>
    <row r="3" spans="1:8" ht="12.75" customHeight="1" x14ac:dyDescent="0.25">
      <c r="E3" s="1" t="s">
        <v>367</v>
      </c>
    </row>
    <row r="4" spans="1:8" ht="15" x14ac:dyDescent="0.25">
      <c r="A4" s="2"/>
      <c r="B4" s="2"/>
      <c r="C4" s="2"/>
      <c r="D4" s="2"/>
      <c r="E4" s="1" t="s">
        <v>368</v>
      </c>
      <c r="F4" s="2"/>
      <c r="G4" s="18"/>
    </row>
    <row r="5" spans="1:8" ht="15" x14ac:dyDescent="0.25">
      <c r="A5" s="31"/>
      <c r="B5" s="31"/>
      <c r="C5" s="31"/>
      <c r="D5" s="31"/>
      <c r="E5" s="31"/>
      <c r="F5" s="31"/>
    </row>
    <row r="6" spans="1:8" ht="15" customHeight="1" x14ac:dyDescent="0.25">
      <c r="A6" s="32" t="s">
        <v>369</v>
      </c>
      <c r="B6" s="32"/>
      <c r="C6" s="32"/>
      <c r="D6" s="32"/>
      <c r="E6" s="32"/>
      <c r="F6" s="32"/>
      <c r="G6" s="32"/>
    </row>
    <row r="7" spans="1:8" ht="15" x14ac:dyDescent="0.25">
      <c r="A7" s="3"/>
      <c r="B7" s="3"/>
      <c r="C7" s="3"/>
      <c r="D7" s="3"/>
      <c r="E7" s="3"/>
      <c r="F7" s="8"/>
      <c r="G7" s="19" t="s">
        <v>370</v>
      </c>
      <c r="H7" s="3"/>
    </row>
    <row r="8" spans="1:8" ht="46.5" customHeight="1" x14ac:dyDescent="0.25">
      <c r="A8" s="28" t="s">
        <v>371</v>
      </c>
      <c r="B8" s="28" t="s">
        <v>372</v>
      </c>
      <c r="C8" s="28" t="s">
        <v>373</v>
      </c>
      <c r="D8" s="28" t="s">
        <v>374</v>
      </c>
      <c r="E8" s="28"/>
      <c r="F8" s="28" t="s">
        <v>375</v>
      </c>
      <c r="G8" s="29" t="s">
        <v>377</v>
      </c>
    </row>
    <row r="9" spans="1:8" ht="30" customHeight="1" x14ac:dyDescent="0.25">
      <c r="A9" s="28"/>
      <c r="B9" s="28"/>
      <c r="C9" s="28"/>
      <c r="D9" s="27" t="s">
        <v>376</v>
      </c>
      <c r="E9" s="27" t="s">
        <v>429</v>
      </c>
      <c r="F9" s="28"/>
      <c r="G9" s="30"/>
    </row>
    <row r="10" spans="1:8" ht="15" x14ac:dyDescent="0.25">
      <c r="A10" s="9" t="s">
        <v>379</v>
      </c>
      <c r="B10" s="9" t="s">
        <v>380</v>
      </c>
      <c r="C10" s="9" t="s">
        <v>381</v>
      </c>
      <c r="D10" s="9" t="s">
        <v>382</v>
      </c>
      <c r="E10" s="9" t="s">
        <v>383</v>
      </c>
      <c r="F10" s="9" t="s">
        <v>384</v>
      </c>
      <c r="G10" s="9" t="s">
        <v>385</v>
      </c>
    </row>
    <row r="11" spans="1:8" s="13" customFormat="1" ht="15" customHeight="1" x14ac:dyDescent="0.2">
      <c r="A11" s="10"/>
      <c r="B11" s="11" t="s">
        <v>378</v>
      </c>
      <c r="C11" s="12">
        <f>C12+C144</f>
        <v>547684314.18000007</v>
      </c>
      <c r="D11" s="12">
        <f t="shared" ref="D11:F11" si="0">D12+D144</f>
        <v>645812419.12</v>
      </c>
      <c r="E11" s="12">
        <f t="shared" si="0"/>
        <v>645812419.12</v>
      </c>
      <c r="F11" s="12">
        <f t="shared" si="0"/>
        <v>642300872.18000007</v>
      </c>
      <c r="G11" s="20">
        <f>F11/E11*100</f>
        <v>99.456258994711675</v>
      </c>
    </row>
    <row r="12" spans="1:8" s="13" customFormat="1" ht="28.5" x14ac:dyDescent="0.2">
      <c r="A12" s="14" t="s">
        <v>0</v>
      </c>
      <c r="B12" s="15" t="s">
        <v>1</v>
      </c>
      <c r="C12" s="16">
        <f>C13+C24+C34+C44+C52+C55+C76+C80+C89+C101+C132</f>
        <v>79937478.599999994</v>
      </c>
      <c r="D12" s="16">
        <f t="shared" ref="D12:F12" si="1">D13+D24+D34+D44+D52+D55+D76+D80+D89+D101+D132</f>
        <v>89776995.040000007</v>
      </c>
      <c r="E12" s="16">
        <f t="shared" si="1"/>
        <v>89776995.040000007</v>
      </c>
      <c r="F12" s="16">
        <f t="shared" si="1"/>
        <v>91673008.450000003</v>
      </c>
      <c r="G12" s="20">
        <f t="shared" ref="G12:G35" si="2">F12/E12*100</f>
        <v>102.11191453796735</v>
      </c>
    </row>
    <row r="13" spans="1:8" s="13" customFormat="1" ht="28.5" outlineLevel="1" x14ac:dyDescent="0.2">
      <c r="A13" s="14" t="s">
        <v>2</v>
      </c>
      <c r="B13" s="15" t="s">
        <v>3</v>
      </c>
      <c r="C13" s="16">
        <f>C14</f>
        <v>29313000</v>
      </c>
      <c r="D13" s="16">
        <f t="shared" ref="D13:F13" si="3">D14</f>
        <v>32076500</v>
      </c>
      <c r="E13" s="16">
        <f t="shared" si="3"/>
        <v>32076500</v>
      </c>
      <c r="F13" s="16">
        <f t="shared" si="3"/>
        <v>33132576.25</v>
      </c>
      <c r="G13" s="20">
        <f t="shared" si="2"/>
        <v>103.29236746527832</v>
      </c>
    </row>
    <row r="14" spans="1:8" ht="20.25" customHeight="1" outlineLevel="2" x14ac:dyDescent="0.25">
      <c r="A14" s="4" t="s">
        <v>4</v>
      </c>
      <c r="B14" s="5" t="s">
        <v>5</v>
      </c>
      <c r="C14" s="6">
        <f>C15+C16+C17+C18+C19+C20+C21+C22+C23</f>
        <v>29313000</v>
      </c>
      <c r="D14" s="6">
        <f t="shared" ref="D14:F14" si="4">D15+D16+D17+D18+D19+D20+D21+D22+D23</f>
        <v>32076500</v>
      </c>
      <c r="E14" s="6">
        <f t="shared" si="4"/>
        <v>32076500</v>
      </c>
      <c r="F14" s="6">
        <f t="shared" si="4"/>
        <v>33132576.25</v>
      </c>
      <c r="G14" s="21">
        <f t="shared" si="2"/>
        <v>103.29236746527832</v>
      </c>
    </row>
    <row r="15" spans="1:8" ht="409.5" outlineLevel="3" x14ac:dyDescent="0.25">
      <c r="A15" s="4" t="s">
        <v>6</v>
      </c>
      <c r="B15" s="7" t="s">
        <v>7</v>
      </c>
      <c r="C15" s="6">
        <v>28376000</v>
      </c>
      <c r="D15" s="6">
        <v>28129700</v>
      </c>
      <c r="E15" s="6">
        <v>28129700</v>
      </c>
      <c r="F15" s="6">
        <v>28338660.02</v>
      </c>
      <c r="G15" s="21">
        <f t="shared" si="2"/>
        <v>100.74284482237634</v>
      </c>
    </row>
    <row r="16" spans="1:8" ht="345" outlineLevel="3" x14ac:dyDescent="0.25">
      <c r="A16" s="4" t="s">
        <v>8</v>
      </c>
      <c r="B16" s="7" t="s">
        <v>9</v>
      </c>
      <c r="C16" s="6">
        <v>59000</v>
      </c>
      <c r="D16" s="6">
        <v>154000</v>
      </c>
      <c r="E16" s="6">
        <v>154000</v>
      </c>
      <c r="F16" s="6">
        <v>154162.5</v>
      </c>
      <c r="G16" s="21">
        <f t="shared" si="2"/>
        <v>100.10551948051949</v>
      </c>
    </row>
    <row r="17" spans="1:7" ht="330" outlineLevel="3" x14ac:dyDescent="0.25">
      <c r="A17" s="4" t="s">
        <v>10</v>
      </c>
      <c r="B17" s="7" t="s">
        <v>11</v>
      </c>
      <c r="C17" s="6">
        <v>0</v>
      </c>
      <c r="D17" s="6">
        <v>43500</v>
      </c>
      <c r="E17" s="6">
        <v>43500</v>
      </c>
      <c r="F17" s="6">
        <v>43449.84</v>
      </c>
      <c r="G17" s="21">
        <f t="shared" si="2"/>
        <v>99.884689655172409</v>
      </c>
    </row>
    <row r="18" spans="1:7" ht="285" outlineLevel="3" x14ac:dyDescent="0.25">
      <c r="A18" s="4" t="s">
        <v>12</v>
      </c>
      <c r="B18" s="7" t="s">
        <v>13</v>
      </c>
      <c r="C18" s="6">
        <v>586000</v>
      </c>
      <c r="D18" s="6">
        <v>586000</v>
      </c>
      <c r="E18" s="6">
        <v>586000</v>
      </c>
      <c r="F18" s="6">
        <v>606372.32999999996</v>
      </c>
      <c r="G18" s="21">
        <f t="shared" si="2"/>
        <v>103.47650682593856</v>
      </c>
    </row>
    <row r="19" spans="1:7" ht="180" outlineLevel="3" x14ac:dyDescent="0.25">
      <c r="A19" s="4" t="s">
        <v>14</v>
      </c>
      <c r="B19" s="7" t="s">
        <v>15</v>
      </c>
      <c r="C19" s="6">
        <v>117000</v>
      </c>
      <c r="D19" s="6">
        <v>166000</v>
      </c>
      <c r="E19" s="6">
        <v>166000</v>
      </c>
      <c r="F19" s="6">
        <v>195960</v>
      </c>
      <c r="G19" s="21">
        <f t="shared" si="2"/>
        <v>118.04819277108433</v>
      </c>
    </row>
    <row r="20" spans="1:7" ht="409.5" outlineLevel="3" x14ac:dyDescent="0.25">
      <c r="A20" s="4" t="s">
        <v>16</v>
      </c>
      <c r="B20" s="7" t="s">
        <v>17</v>
      </c>
      <c r="C20" s="6">
        <v>0</v>
      </c>
      <c r="D20" s="6">
        <v>0</v>
      </c>
      <c r="E20" s="6">
        <v>0</v>
      </c>
      <c r="F20" s="6">
        <v>2675.07</v>
      </c>
      <c r="G20" s="21">
        <v>0</v>
      </c>
    </row>
    <row r="21" spans="1:7" ht="210" outlineLevel="3" x14ac:dyDescent="0.25">
      <c r="A21" s="4" t="s">
        <v>18</v>
      </c>
      <c r="B21" s="7" t="s">
        <v>19</v>
      </c>
      <c r="C21" s="6">
        <v>175000</v>
      </c>
      <c r="D21" s="6">
        <v>175000</v>
      </c>
      <c r="E21" s="6">
        <v>175000</v>
      </c>
      <c r="F21" s="6">
        <v>93600</v>
      </c>
      <c r="G21" s="21">
        <f t="shared" si="2"/>
        <v>53.48571428571428</v>
      </c>
    </row>
    <row r="22" spans="1:7" ht="210" outlineLevel="3" x14ac:dyDescent="0.25">
      <c r="A22" s="4" t="s">
        <v>20</v>
      </c>
      <c r="B22" s="7" t="s">
        <v>21</v>
      </c>
      <c r="C22" s="6">
        <v>0</v>
      </c>
      <c r="D22" s="6">
        <v>39100</v>
      </c>
      <c r="E22" s="6">
        <v>39100</v>
      </c>
      <c r="F22" s="6">
        <v>39075</v>
      </c>
      <c r="G22" s="21">
        <f t="shared" si="2"/>
        <v>99.936061381074168</v>
      </c>
    </row>
    <row r="23" spans="1:7" ht="120" outlineLevel="3" x14ac:dyDescent="0.25">
      <c r="A23" s="4" t="s">
        <v>22</v>
      </c>
      <c r="B23" s="5" t="s">
        <v>23</v>
      </c>
      <c r="C23" s="6">
        <v>0</v>
      </c>
      <c r="D23" s="6">
        <v>2783200</v>
      </c>
      <c r="E23" s="6">
        <v>2783200</v>
      </c>
      <c r="F23" s="6">
        <v>3658621.49</v>
      </c>
      <c r="G23" s="21">
        <f t="shared" si="2"/>
        <v>131.45377586950272</v>
      </c>
    </row>
    <row r="24" spans="1:7" s="13" customFormat="1" ht="85.5" outlineLevel="1" x14ac:dyDescent="0.2">
      <c r="A24" s="14" t="s">
        <v>24</v>
      </c>
      <c r="B24" s="15" t="s">
        <v>25</v>
      </c>
      <c r="C24" s="16">
        <f>C25</f>
        <v>12694600</v>
      </c>
      <c r="D24" s="16">
        <f t="shared" ref="D24:F24" si="5">D25</f>
        <v>12694600</v>
      </c>
      <c r="E24" s="16">
        <f t="shared" si="5"/>
        <v>12694600</v>
      </c>
      <c r="F24" s="16">
        <f t="shared" si="5"/>
        <v>12532844.880000001</v>
      </c>
      <c r="G24" s="20">
        <f t="shared" si="2"/>
        <v>98.725795850204037</v>
      </c>
    </row>
    <row r="25" spans="1:7" ht="60" outlineLevel="2" x14ac:dyDescent="0.25">
      <c r="A25" s="4" t="s">
        <v>26</v>
      </c>
      <c r="B25" s="5" t="s">
        <v>27</v>
      </c>
      <c r="C25" s="6">
        <f>C26+C28+C30+C32</f>
        <v>12694600</v>
      </c>
      <c r="D25" s="6">
        <f t="shared" ref="D25:F25" si="6">D26+D28+D30+D32</f>
        <v>12694600</v>
      </c>
      <c r="E25" s="6">
        <f t="shared" si="6"/>
        <v>12694600</v>
      </c>
      <c r="F25" s="6">
        <f t="shared" si="6"/>
        <v>12532844.880000001</v>
      </c>
      <c r="G25" s="21">
        <f t="shared" si="2"/>
        <v>98.725795850204037</v>
      </c>
    </row>
    <row r="26" spans="1:7" ht="150" outlineLevel="3" x14ac:dyDescent="0.25">
      <c r="A26" s="4" t="s">
        <v>28</v>
      </c>
      <c r="B26" s="5" t="s">
        <v>29</v>
      </c>
      <c r="C26" s="6">
        <f>C27</f>
        <v>6639500</v>
      </c>
      <c r="D26" s="6">
        <f t="shared" ref="D26:F26" si="7">D27</f>
        <v>6639500</v>
      </c>
      <c r="E26" s="6">
        <f t="shared" si="7"/>
        <v>6639500</v>
      </c>
      <c r="F26" s="6">
        <f t="shared" si="7"/>
        <v>6357640.8600000003</v>
      </c>
      <c r="G26" s="21">
        <f t="shared" si="2"/>
        <v>95.754813766096845</v>
      </c>
    </row>
    <row r="27" spans="1:7" ht="240" outlineLevel="4" x14ac:dyDescent="0.25">
      <c r="A27" s="4" t="s">
        <v>30</v>
      </c>
      <c r="B27" s="7" t="s">
        <v>31</v>
      </c>
      <c r="C27" s="6">
        <v>6639500</v>
      </c>
      <c r="D27" s="6">
        <v>6639500</v>
      </c>
      <c r="E27" s="6">
        <v>6639500</v>
      </c>
      <c r="F27" s="6">
        <v>6357640.8600000003</v>
      </c>
      <c r="G27" s="21">
        <f t="shared" si="2"/>
        <v>95.754813766096845</v>
      </c>
    </row>
    <row r="28" spans="1:7" ht="180" outlineLevel="3" x14ac:dyDescent="0.25">
      <c r="A28" s="4" t="s">
        <v>32</v>
      </c>
      <c r="B28" s="7" t="s">
        <v>33</v>
      </c>
      <c r="C28" s="6">
        <f>C29</f>
        <v>29900</v>
      </c>
      <c r="D28" s="6">
        <f t="shared" ref="D28:F28" si="8">D29</f>
        <v>29900</v>
      </c>
      <c r="E28" s="6">
        <f t="shared" si="8"/>
        <v>29900</v>
      </c>
      <c r="F28" s="6">
        <f t="shared" si="8"/>
        <v>37201.040000000001</v>
      </c>
      <c r="G28" s="21">
        <f t="shared" si="2"/>
        <v>124.41819397993312</v>
      </c>
    </row>
    <row r="29" spans="1:7" ht="270" outlineLevel="4" x14ac:dyDescent="0.25">
      <c r="A29" s="4" t="s">
        <v>34</v>
      </c>
      <c r="B29" s="7" t="s">
        <v>35</v>
      </c>
      <c r="C29" s="6">
        <v>29900</v>
      </c>
      <c r="D29" s="6">
        <v>29900</v>
      </c>
      <c r="E29" s="6">
        <v>29900</v>
      </c>
      <c r="F29" s="6">
        <v>37201.040000000001</v>
      </c>
      <c r="G29" s="21">
        <f t="shared" si="2"/>
        <v>124.41819397993312</v>
      </c>
    </row>
    <row r="30" spans="1:7" ht="150" outlineLevel="3" x14ac:dyDescent="0.25">
      <c r="A30" s="4" t="s">
        <v>36</v>
      </c>
      <c r="B30" s="5" t="s">
        <v>37</v>
      </c>
      <c r="C30" s="6">
        <f>C31</f>
        <v>6705300</v>
      </c>
      <c r="D30" s="6">
        <f t="shared" ref="D30:F30" si="9">D31</f>
        <v>6705300</v>
      </c>
      <c r="E30" s="6">
        <f t="shared" si="9"/>
        <v>6705300</v>
      </c>
      <c r="F30" s="6">
        <f t="shared" si="9"/>
        <v>6773681.7599999998</v>
      </c>
      <c r="G30" s="21">
        <f t="shared" si="2"/>
        <v>101.0198165630173</v>
      </c>
    </row>
    <row r="31" spans="1:7" ht="240" outlineLevel="4" x14ac:dyDescent="0.25">
      <c r="A31" s="4" t="s">
        <v>38</v>
      </c>
      <c r="B31" s="7" t="s">
        <v>39</v>
      </c>
      <c r="C31" s="6">
        <v>6705300</v>
      </c>
      <c r="D31" s="6">
        <v>6705300</v>
      </c>
      <c r="E31" s="6">
        <v>6705300</v>
      </c>
      <c r="F31" s="6">
        <v>6773681.7599999998</v>
      </c>
      <c r="G31" s="21">
        <f t="shared" si="2"/>
        <v>101.0198165630173</v>
      </c>
    </row>
    <row r="32" spans="1:7" ht="150" outlineLevel="3" x14ac:dyDescent="0.25">
      <c r="A32" s="4" t="s">
        <v>40</v>
      </c>
      <c r="B32" s="5" t="s">
        <v>41</v>
      </c>
      <c r="C32" s="6">
        <f>C33</f>
        <v>-680100</v>
      </c>
      <c r="D32" s="6">
        <f t="shared" ref="D32:F32" si="10">D33</f>
        <v>-680100</v>
      </c>
      <c r="E32" s="6">
        <f t="shared" si="10"/>
        <v>-680100</v>
      </c>
      <c r="F32" s="6">
        <f t="shared" si="10"/>
        <v>-635678.78</v>
      </c>
      <c r="G32" s="21">
        <f t="shared" si="2"/>
        <v>93.468428172327606</v>
      </c>
    </row>
    <row r="33" spans="1:7" ht="240" outlineLevel="4" x14ac:dyDescent="0.25">
      <c r="A33" s="4" t="s">
        <v>42</v>
      </c>
      <c r="B33" s="7" t="s">
        <v>43</v>
      </c>
      <c r="C33" s="6">
        <v>-680100</v>
      </c>
      <c r="D33" s="6">
        <v>-680100</v>
      </c>
      <c r="E33" s="6">
        <v>-680100</v>
      </c>
      <c r="F33" s="6">
        <v>-635678.78</v>
      </c>
      <c r="G33" s="21">
        <f t="shared" si="2"/>
        <v>93.468428172327606</v>
      </c>
    </row>
    <row r="34" spans="1:7" s="13" customFormat="1" ht="28.5" outlineLevel="1" x14ac:dyDescent="0.2">
      <c r="A34" s="14" t="s">
        <v>44</v>
      </c>
      <c r="B34" s="15" t="s">
        <v>45</v>
      </c>
      <c r="C34" s="16">
        <f>C35+C40+C42</f>
        <v>2320000</v>
      </c>
      <c r="D34" s="16">
        <f t="shared" ref="D34:F34" si="11">D35+D40+D42</f>
        <v>2452005</v>
      </c>
      <c r="E34" s="16">
        <f t="shared" si="11"/>
        <v>2452005</v>
      </c>
      <c r="F34" s="16">
        <f t="shared" si="11"/>
        <v>2727749.37</v>
      </c>
      <c r="G34" s="20">
        <f t="shared" si="2"/>
        <v>111.24566915646584</v>
      </c>
    </row>
    <row r="35" spans="1:7" ht="45" outlineLevel="2" x14ac:dyDescent="0.25">
      <c r="A35" s="4" t="s">
        <v>46</v>
      </c>
      <c r="B35" s="5" t="s">
        <v>47</v>
      </c>
      <c r="C35" s="6">
        <f>C36+C38</f>
        <v>1050000</v>
      </c>
      <c r="D35" s="6">
        <f t="shared" ref="D35:F35" si="12">D36+D38</f>
        <v>1234900</v>
      </c>
      <c r="E35" s="6">
        <f t="shared" si="12"/>
        <v>1234900</v>
      </c>
      <c r="F35" s="6">
        <f t="shared" si="12"/>
        <v>1243659.28</v>
      </c>
      <c r="G35" s="21">
        <f t="shared" si="2"/>
        <v>100.70931087537454</v>
      </c>
    </row>
    <row r="36" spans="1:7" ht="60" outlineLevel="3" x14ac:dyDescent="0.25">
      <c r="A36" s="4" t="s">
        <v>48</v>
      </c>
      <c r="B36" s="5" t="s">
        <v>49</v>
      </c>
      <c r="C36" s="6">
        <f>C37</f>
        <v>793000</v>
      </c>
      <c r="D36" s="6">
        <f t="shared" ref="D36:F36" si="13">D37</f>
        <v>939100</v>
      </c>
      <c r="E36" s="6">
        <f t="shared" si="13"/>
        <v>939100</v>
      </c>
      <c r="F36" s="6">
        <f t="shared" si="13"/>
        <v>942487.61</v>
      </c>
      <c r="G36" s="21">
        <f t="shared" ref="G36:G69" si="14">F36/E36*100</f>
        <v>100.36072942178681</v>
      </c>
    </row>
    <row r="37" spans="1:7" ht="60" outlineLevel="4" x14ac:dyDescent="0.25">
      <c r="A37" s="4" t="s">
        <v>50</v>
      </c>
      <c r="B37" s="5" t="s">
        <v>49</v>
      </c>
      <c r="C37" s="6">
        <v>793000</v>
      </c>
      <c r="D37" s="6">
        <v>939100</v>
      </c>
      <c r="E37" s="6">
        <v>939100</v>
      </c>
      <c r="F37" s="6">
        <v>942487.61</v>
      </c>
      <c r="G37" s="21">
        <f t="shared" si="14"/>
        <v>100.36072942178681</v>
      </c>
    </row>
    <row r="38" spans="1:7" ht="90" outlineLevel="3" x14ac:dyDescent="0.25">
      <c r="A38" s="4" t="s">
        <v>51</v>
      </c>
      <c r="B38" s="5" t="s">
        <v>52</v>
      </c>
      <c r="C38" s="6">
        <f>C39</f>
        <v>257000</v>
      </c>
      <c r="D38" s="6">
        <f t="shared" ref="D38:F38" si="15">D39</f>
        <v>295800</v>
      </c>
      <c r="E38" s="6">
        <f t="shared" si="15"/>
        <v>295800</v>
      </c>
      <c r="F38" s="6">
        <f t="shared" si="15"/>
        <v>301171.67</v>
      </c>
      <c r="G38" s="21">
        <f t="shared" si="14"/>
        <v>101.81598039215685</v>
      </c>
    </row>
    <row r="39" spans="1:7" ht="150" outlineLevel="4" x14ac:dyDescent="0.25">
      <c r="A39" s="4" t="s">
        <v>53</v>
      </c>
      <c r="B39" s="5" t="s">
        <v>54</v>
      </c>
      <c r="C39" s="6">
        <v>257000</v>
      </c>
      <c r="D39" s="6">
        <v>295800</v>
      </c>
      <c r="E39" s="6">
        <v>295800</v>
      </c>
      <c r="F39" s="6">
        <v>301171.67</v>
      </c>
      <c r="G39" s="21">
        <f t="shared" si="14"/>
        <v>101.81598039215685</v>
      </c>
    </row>
    <row r="40" spans="1:7" ht="30" outlineLevel="2" x14ac:dyDescent="0.25">
      <c r="A40" s="4" t="s">
        <v>55</v>
      </c>
      <c r="B40" s="5" t="s">
        <v>56</v>
      </c>
      <c r="C40" s="6">
        <f>C41</f>
        <v>150000</v>
      </c>
      <c r="D40" s="6">
        <f t="shared" ref="D40:F40" si="16">D41</f>
        <v>44705</v>
      </c>
      <c r="E40" s="6">
        <f t="shared" si="16"/>
        <v>44705</v>
      </c>
      <c r="F40" s="6">
        <f t="shared" si="16"/>
        <v>44705</v>
      </c>
      <c r="G40" s="21">
        <f t="shared" si="14"/>
        <v>100</v>
      </c>
    </row>
    <row r="41" spans="1:7" ht="30" outlineLevel="3" x14ac:dyDescent="0.25">
      <c r="A41" s="4" t="s">
        <v>57</v>
      </c>
      <c r="B41" s="5" t="s">
        <v>56</v>
      </c>
      <c r="C41" s="6">
        <v>150000</v>
      </c>
      <c r="D41" s="6">
        <v>44705</v>
      </c>
      <c r="E41" s="6">
        <v>44705</v>
      </c>
      <c r="F41" s="6">
        <v>44705</v>
      </c>
      <c r="G41" s="21">
        <f t="shared" si="14"/>
        <v>100</v>
      </c>
    </row>
    <row r="42" spans="1:7" ht="45" outlineLevel="2" x14ac:dyDescent="0.25">
      <c r="A42" s="4" t="s">
        <v>58</v>
      </c>
      <c r="B42" s="5" t="s">
        <v>59</v>
      </c>
      <c r="C42" s="6">
        <f>C43</f>
        <v>1120000</v>
      </c>
      <c r="D42" s="6">
        <f t="shared" ref="D42:F42" si="17">D43</f>
        <v>1172400</v>
      </c>
      <c r="E42" s="6">
        <f t="shared" si="17"/>
        <v>1172400</v>
      </c>
      <c r="F42" s="6">
        <f t="shared" si="17"/>
        <v>1439385.09</v>
      </c>
      <c r="G42" s="21">
        <f t="shared" si="14"/>
        <v>122.77252558853635</v>
      </c>
    </row>
    <row r="43" spans="1:7" ht="75" outlineLevel="3" x14ac:dyDescent="0.25">
      <c r="A43" s="4" t="s">
        <v>60</v>
      </c>
      <c r="B43" s="5" t="s">
        <v>61</v>
      </c>
      <c r="C43" s="6">
        <v>1120000</v>
      </c>
      <c r="D43" s="6">
        <v>1172400</v>
      </c>
      <c r="E43" s="6">
        <v>1172400</v>
      </c>
      <c r="F43" s="6">
        <v>1439385.09</v>
      </c>
      <c r="G43" s="21">
        <f t="shared" si="14"/>
        <v>122.77252558853635</v>
      </c>
    </row>
    <row r="44" spans="1:7" s="13" customFormat="1" ht="28.5" outlineLevel="1" x14ac:dyDescent="0.2">
      <c r="A44" s="14" t="s">
        <v>62</v>
      </c>
      <c r="B44" s="15" t="s">
        <v>63</v>
      </c>
      <c r="C44" s="16">
        <f>C45+C47</f>
        <v>4950000</v>
      </c>
      <c r="D44" s="16">
        <f t="shared" ref="D44:F44" si="18">D45+D47</f>
        <v>5312000</v>
      </c>
      <c r="E44" s="16">
        <f t="shared" si="18"/>
        <v>5312000</v>
      </c>
      <c r="F44" s="16">
        <f t="shared" si="18"/>
        <v>5629730.6799999997</v>
      </c>
      <c r="G44" s="20">
        <f t="shared" si="14"/>
        <v>105.98137575301206</v>
      </c>
    </row>
    <row r="45" spans="1:7" ht="30" outlineLevel="2" x14ac:dyDescent="0.25">
      <c r="A45" s="4" t="s">
        <v>64</v>
      </c>
      <c r="B45" s="5" t="s">
        <v>65</v>
      </c>
      <c r="C45" s="6">
        <f>C46</f>
        <v>2500000</v>
      </c>
      <c r="D45" s="6">
        <f t="shared" ref="D45:F45" si="19">D46</f>
        <v>2862000</v>
      </c>
      <c r="E45" s="6">
        <f t="shared" si="19"/>
        <v>2862000</v>
      </c>
      <c r="F45" s="6">
        <f t="shared" si="19"/>
        <v>3131871.62</v>
      </c>
      <c r="G45" s="21">
        <f t="shared" si="14"/>
        <v>109.42947658979736</v>
      </c>
    </row>
    <row r="46" spans="1:7" ht="90" outlineLevel="3" x14ac:dyDescent="0.25">
      <c r="A46" s="4" t="s">
        <v>66</v>
      </c>
      <c r="B46" s="5" t="s">
        <v>67</v>
      </c>
      <c r="C46" s="6">
        <v>2500000</v>
      </c>
      <c r="D46" s="6">
        <v>2862000</v>
      </c>
      <c r="E46" s="6">
        <v>2862000</v>
      </c>
      <c r="F46" s="6">
        <v>3131871.62</v>
      </c>
      <c r="G46" s="21">
        <f t="shared" si="14"/>
        <v>109.42947658979736</v>
      </c>
    </row>
    <row r="47" spans="1:7" ht="15" outlineLevel="2" x14ac:dyDescent="0.25">
      <c r="A47" s="4" t="s">
        <v>68</v>
      </c>
      <c r="B47" s="5" t="s">
        <v>69</v>
      </c>
      <c r="C47" s="6">
        <f>C48+C50</f>
        <v>2450000</v>
      </c>
      <c r="D47" s="6">
        <f t="shared" ref="D47:F47" si="20">D48+D50</f>
        <v>2450000</v>
      </c>
      <c r="E47" s="6">
        <f t="shared" si="20"/>
        <v>2450000</v>
      </c>
      <c r="F47" s="6">
        <f t="shared" si="20"/>
        <v>2497859.06</v>
      </c>
      <c r="G47" s="21">
        <f t="shared" si="14"/>
        <v>101.95343102040817</v>
      </c>
    </row>
    <row r="48" spans="1:7" ht="15" outlineLevel="3" x14ac:dyDescent="0.25">
      <c r="A48" s="4" t="s">
        <v>70</v>
      </c>
      <c r="B48" s="5" t="s">
        <v>71</v>
      </c>
      <c r="C48" s="6">
        <f>C49</f>
        <v>645000</v>
      </c>
      <c r="D48" s="6">
        <f t="shared" ref="D48:F48" si="21">D49</f>
        <v>645000</v>
      </c>
      <c r="E48" s="6">
        <f t="shared" si="21"/>
        <v>645000</v>
      </c>
      <c r="F48" s="6">
        <f t="shared" si="21"/>
        <v>636574.48</v>
      </c>
      <c r="G48" s="21">
        <f t="shared" si="14"/>
        <v>98.693717829457356</v>
      </c>
    </row>
    <row r="49" spans="1:7" ht="63.75" customHeight="1" outlineLevel="4" x14ac:dyDescent="0.25">
      <c r="A49" s="4" t="s">
        <v>72</v>
      </c>
      <c r="B49" s="5" t="s">
        <v>73</v>
      </c>
      <c r="C49" s="6">
        <v>645000</v>
      </c>
      <c r="D49" s="6">
        <v>645000</v>
      </c>
      <c r="E49" s="6">
        <v>645000</v>
      </c>
      <c r="F49" s="6">
        <v>636574.48</v>
      </c>
      <c r="G49" s="21">
        <f t="shared" si="14"/>
        <v>98.693717829457356</v>
      </c>
    </row>
    <row r="50" spans="1:7" ht="30" outlineLevel="3" x14ac:dyDescent="0.25">
      <c r="A50" s="4" t="s">
        <v>74</v>
      </c>
      <c r="B50" s="5" t="s">
        <v>75</v>
      </c>
      <c r="C50" s="6">
        <f>C51</f>
        <v>1805000</v>
      </c>
      <c r="D50" s="6">
        <f t="shared" ref="D50:F50" si="22">D51</f>
        <v>1805000</v>
      </c>
      <c r="E50" s="6">
        <f t="shared" si="22"/>
        <v>1805000</v>
      </c>
      <c r="F50" s="6">
        <f t="shared" si="22"/>
        <v>1861284.58</v>
      </c>
      <c r="G50" s="21">
        <f t="shared" si="14"/>
        <v>103.1182592797784</v>
      </c>
    </row>
    <row r="51" spans="1:7" ht="64.5" customHeight="1" outlineLevel="4" x14ac:dyDescent="0.25">
      <c r="A51" s="4" t="s">
        <v>76</v>
      </c>
      <c r="B51" s="5" t="s">
        <v>77</v>
      </c>
      <c r="C51" s="6">
        <v>1805000</v>
      </c>
      <c r="D51" s="6">
        <v>1805000</v>
      </c>
      <c r="E51" s="6">
        <v>1805000</v>
      </c>
      <c r="F51" s="6">
        <v>1861284.58</v>
      </c>
      <c r="G51" s="21">
        <f t="shared" si="14"/>
        <v>103.1182592797784</v>
      </c>
    </row>
    <row r="52" spans="1:7" s="13" customFormat="1" ht="28.5" outlineLevel="1" x14ac:dyDescent="0.2">
      <c r="A52" s="14" t="s">
        <v>78</v>
      </c>
      <c r="B52" s="15" t="s">
        <v>79</v>
      </c>
      <c r="C52" s="16">
        <f>C53</f>
        <v>1100000</v>
      </c>
      <c r="D52" s="16">
        <f t="shared" ref="D52:F52" si="23">D53</f>
        <v>3734400</v>
      </c>
      <c r="E52" s="16">
        <f t="shared" si="23"/>
        <v>3734400</v>
      </c>
      <c r="F52" s="16">
        <f t="shared" si="23"/>
        <v>3831410.42</v>
      </c>
      <c r="G52" s="20">
        <f t="shared" si="14"/>
        <v>102.5977511782348</v>
      </c>
    </row>
    <row r="53" spans="1:7" ht="60" outlineLevel="2" x14ac:dyDescent="0.25">
      <c r="A53" s="4" t="s">
        <v>80</v>
      </c>
      <c r="B53" s="5" t="s">
        <v>81</v>
      </c>
      <c r="C53" s="6">
        <f>C54</f>
        <v>1100000</v>
      </c>
      <c r="D53" s="6">
        <f t="shared" ref="D53:F53" si="24">D54</f>
        <v>3734400</v>
      </c>
      <c r="E53" s="6">
        <f t="shared" si="24"/>
        <v>3734400</v>
      </c>
      <c r="F53" s="6">
        <f t="shared" si="24"/>
        <v>3831410.42</v>
      </c>
      <c r="G53" s="21">
        <f t="shared" si="14"/>
        <v>102.5977511782348</v>
      </c>
    </row>
    <row r="54" spans="1:7" ht="90" outlineLevel="3" x14ac:dyDescent="0.25">
      <c r="A54" s="4" t="s">
        <v>82</v>
      </c>
      <c r="B54" s="5" t="s">
        <v>83</v>
      </c>
      <c r="C54" s="6">
        <v>1100000</v>
      </c>
      <c r="D54" s="6">
        <v>3734400</v>
      </c>
      <c r="E54" s="6">
        <v>3734400</v>
      </c>
      <c r="F54" s="6">
        <v>3831410.42</v>
      </c>
      <c r="G54" s="21">
        <f t="shared" si="14"/>
        <v>102.5977511782348</v>
      </c>
    </row>
    <row r="55" spans="1:7" s="13" customFormat="1" ht="99.75" outlineLevel="1" x14ac:dyDescent="0.2">
      <c r="A55" s="14" t="s">
        <v>84</v>
      </c>
      <c r="B55" s="15" t="s">
        <v>85</v>
      </c>
      <c r="C55" s="16">
        <f>C56+C65+C70+C73</f>
        <v>22009800</v>
      </c>
      <c r="D55" s="16">
        <f t="shared" ref="D55:F55" si="25">D56+D65+D70+D73</f>
        <v>23296600</v>
      </c>
      <c r="E55" s="16">
        <f t="shared" si="25"/>
        <v>23296600</v>
      </c>
      <c r="F55" s="16">
        <f t="shared" si="25"/>
        <v>23326744.359999999</v>
      </c>
      <c r="G55" s="20">
        <f t="shared" si="14"/>
        <v>100.12939381712354</v>
      </c>
    </row>
    <row r="56" spans="1:7" ht="180" outlineLevel="2" x14ac:dyDescent="0.25">
      <c r="A56" s="4" t="s">
        <v>86</v>
      </c>
      <c r="B56" s="7" t="s">
        <v>87</v>
      </c>
      <c r="C56" s="6">
        <f>C59+C61+C57+C63</f>
        <v>17983000</v>
      </c>
      <c r="D56" s="6">
        <f t="shared" ref="D56:F56" si="26">D59+D61+D57+D63</f>
        <v>18992400</v>
      </c>
      <c r="E56" s="6">
        <f t="shared" si="26"/>
        <v>18992400</v>
      </c>
      <c r="F56" s="6">
        <f t="shared" si="26"/>
        <v>18967232.899999999</v>
      </c>
      <c r="G56" s="21">
        <f t="shared" si="14"/>
        <v>99.86748857437712</v>
      </c>
    </row>
    <row r="57" spans="1:7" ht="120" outlineLevel="3" x14ac:dyDescent="0.25">
      <c r="A57" s="4" t="s">
        <v>88</v>
      </c>
      <c r="B57" s="5" t="s">
        <v>89</v>
      </c>
      <c r="C57" s="6">
        <f>C58</f>
        <v>17025700</v>
      </c>
      <c r="D57" s="6">
        <f t="shared" ref="D57:F57" si="27">D58</f>
        <v>17954000</v>
      </c>
      <c r="E57" s="6">
        <f t="shared" si="27"/>
        <v>17954000</v>
      </c>
      <c r="F57" s="6">
        <f t="shared" si="27"/>
        <v>17969769.489999998</v>
      </c>
      <c r="G57" s="21">
        <f t="shared" si="14"/>
        <v>100.08783273922243</v>
      </c>
    </row>
    <row r="58" spans="1:7" ht="150" customHeight="1" outlineLevel="4" x14ac:dyDescent="0.25">
      <c r="A58" s="4" t="s">
        <v>90</v>
      </c>
      <c r="B58" s="7" t="s">
        <v>91</v>
      </c>
      <c r="C58" s="6">
        <v>17025700</v>
      </c>
      <c r="D58" s="6">
        <v>17954000</v>
      </c>
      <c r="E58" s="6">
        <v>17954000</v>
      </c>
      <c r="F58" s="6">
        <v>17969769.489999998</v>
      </c>
      <c r="G58" s="21">
        <f t="shared" si="14"/>
        <v>100.08783273922243</v>
      </c>
    </row>
    <row r="59" spans="1:7" ht="165" outlineLevel="3" x14ac:dyDescent="0.25">
      <c r="A59" s="4" t="s">
        <v>92</v>
      </c>
      <c r="B59" s="7" t="s">
        <v>93</v>
      </c>
      <c r="C59" s="6">
        <f>C60</f>
        <v>230100</v>
      </c>
      <c r="D59" s="6">
        <f t="shared" ref="D59:F59" si="28">D60</f>
        <v>280600</v>
      </c>
      <c r="E59" s="6">
        <f t="shared" si="28"/>
        <v>280600</v>
      </c>
      <c r="F59" s="6">
        <f t="shared" si="28"/>
        <v>281622.15000000002</v>
      </c>
      <c r="G59" s="21">
        <f t="shared" si="14"/>
        <v>100.36427298645761</v>
      </c>
    </row>
    <row r="60" spans="1:7" ht="150" outlineLevel="4" x14ac:dyDescent="0.25">
      <c r="A60" s="4" t="s">
        <v>94</v>
      </c>
      <c r="B60" s="5" t="s">
        <v>95</v>
      </c>
      <c r="C60" s="6">
        <v>230100</v>
      </c>
      <c r="D60" s="6">
        <v>280600</v>
      </c>
      <c r="E60" s="6">
        <v>280600</v>
      </c>
      <c r="F60" s="6">
        <v>281622.15000000002</v>
      </c>
      <c r="G60" s="21">
        <f t="shared" si="14"/>
        <v>100.36427298645761</v>
      </c>
    </row>
    <row r="61" spans="1:7" ht="180" outlineLevel="3" x14ac:dyDescent="0.25">
      <c r="A61" s="4" t="s">
        <v>96</v>
      </c>
      <c r="B61" s="7" t="s">
        <v>97</v>
      </c>
      <c r="C61" s="6">
        <f>C62</f>
        <v>31400</v>
      </c>
      <c r="D61" s="6">
        <f t="shared" ref="D61:F61" si="29">D62</f>
        <v>62000</v>
      </c>
      <c r="E61" s="6">
        <f t="shared" si="29"/>
        <v>62000</v>
      </c>
      <c r="F61" s="6">
        <f t="shared" si="29"/>
        <v>66166.44</v>
      </c>
      <c r="G61" s="21">
        <f t="shared" si="14"/>
        <v>106.72006451612903</v>
      </c>
    </row>
    <row r="62" spans="1:7" ht="135" outlineLevel="4" x14ac:dyDescent="0.25">
      <c r="A62" s="4" t="s">
        <v>98</v>
      </c>
      <c r="B62" s="5" t="s">
        <v>99</v>
      </c>
      <c r="C62" s="6">
        <v>31400</v>
      </c>
      <c r="D62" s="6">
        <v>62000</v>
      </c>
      <c r="E62" s="6">
        <v>62000</v>
      </c>
      <c r="F62" s="6">
        <v>66166.44</v>
      </c>
      <c r="G62" s="21">
        <f t="shared" si="14"/>
        <v>106.72006451612903</v>
      </c>
    </row>
    <row r="63" spans="1:7" ht="90" outlineLevel="3" x14ac:dyDescent="0.25">
      <c r="A63" s="4" t="s">
        <v>100</v>
      </c>
      <c r="B63" s="5" t="s">
        <v>101</v>
      </c>
      <c r="C63" s="6">
        <f>C64</f>
        <v>695800</v>
      </c>
      <c r="D63" s="6">
        <f t="shared" ref="D63:F63" si="30">D64</f>
        <v>695800</v>
      </c>
      <c r="E63" s="6">
        <f t="shared" si="30"/>
        <v>695800</v>
      </c>
      <c r="F63" s="6">
        <f t="shared" si="30"/>
        <v>649674.81999999995</v>
      </c>
      <c r="G63" s="21">
        <f t="shared" si="14"/>
        <v>93.370914055763137</v>
      </c>
    </row>
    <row r="64" spans="1:7" ht="75" outlineLevel="4" x14ac:dyDescent="0.25">
      <c r="A64" s="4" t="s">
        <v>102</v>
      </c>
      <c r="B64" s="5" t="s">
        <v>103</v>
      </c>
      <c r="C64" s="6">
        <v>695800</v>
      </c>
      <c r="D64" s="6">
        <v>695800</v>
      </c>
      <c r="E64" s="6">
        <v>695800</v>
      </c>
      <c r="F64" s="6">
        <v>649674.81999999995</v>
      </c>
      <c r="G64" s="21">
        <f t="shared" si="14"/>
        <v>93.370914055763137</v>
      </c>
    </row>
    <row r="65" spans="1:7" ht="90" outlineLevel="2" x14ac:dyDescent="0.25">
      <c r="A65" s="4" t="s">
        <v>104</v>
      </c>
      <c r="B65" s="5" t="s">
        <v>105</v>
      </c>
      <c r="C65" s="6">
        <f>C66+C68</f>
        <v>3336100</v>
      </c>
      <c r="D65" s="6">
        <f t="shared" ref="D65:F65" si="31">D66+D68</f>
        <v>3572500</v>
      </c>
      <c r="E65" s="6">
        <f t="shared" si="31"/>
        <v>3572500</v>
      </c>
      <c r="F65" s="6">
        <f t="shared" si="31"/>
        <v>3572540.48</v>
      </c>
      <c r="G65" s="21">
        <f t="shared" si="14"/>
        <v>100.00113310006998</v>
      </c>
    </row>
    <row r="66" spans="1:7" ht="75" outlineLevel="3" x14ac:dyDescent="0.25">
      <c r="A66" s="4" t="s">
        <v>106</v>
      </c>
      <c r="B66" s="5" t="s">
        <v>107</v>
      </c>
      <c r="C66" s="6">
        <f>C67</f>
        <v>2998700</v>
      </c>
      <c r="D66" s="6">
        <f t="shared" ref="D66:F66" si="32">D67</f>
        <v>3567500</v>
      </c>
      <c r="E66" s="6">
        <f t="shared" si="32"/>
        <v>3567500</v>
      </c>
      <c r="F66" s="6">
        <f t="shared" si="32"/>
        <v>3567560.12</v>
      </c>
      <c r="G66" s="21">
        <f t="shared" si="14"/>
        <v>100.00168521373512</v>
      </c>
    </row>
    <row r="67" spans="1:7" ht="228.75" customHeight="1" outlineLevel="4" x14ac:dyDescent="0.25">
      <c r="A67" s="4" t="s">
        <v>108</v>
      </c>
      <c r="B67" s="7" t="s">
        <v>109</v>
      </c>
      <c r="C67" s="6">
        <v>2998700</v>
      </c>
      <c r="D67" s="6">
        <v>3567500</v>
      </c>
      <c r="E67" s="6">
        <v>3567500</v>
      </c>
      <c r="F67" s="6">
        <v>3567560.12</v>
      </c>
      <c r="G67" s="21">
        <f t="shared" si="14"/>
        <v>100.00168521373512</v>
      </c>
    </row>
    <row r="68" spans="1:7" ht="90" outlineLevel="3" x14ac:dyDescent="0.25">
      <c r="A68" s="4" t="s">
        <v>110</v>
      </c>
      <c r="B68" s="5" t="s">
        <v>111</v>
      </c>
      <c r="C68" s="6">
        <f>C69</f>
        <v>337400</v>
      </c>
      <c r="D68" s="6">
        <f t="shared" ref="D68:F68" si="33">D69</f>
        <v>5000</v>
      </c>
      <c r="E68" s="6">
        <f t="shared" si="33"/>
        <v>5000</v>
      </c>
      <c r="F68" s="6">
        <f t="shared" si="33"/>
        <v>4980.3599999999997</v>
      </c>
      <c r="G68" s="21">
        <f t="shared" si="14"/>
        <v>99.607199999999992</v>
      </c>
    </row>
    <row r="69" spans="1:7" ht="197.25" customHeight="1" outlineLevel="4" x14ac:dyDescent="0.25">
      <c r="A69" s="4" t="s">
        <v>112</v>
      </c>
      <c r="B69" s="7" t="s">
        <v>113</v>
      </c>
      <c r="C69" s="6">
        <v>337400</v>
      </c>
      <c r="D69" s="6">
        <v>5000</v>
      </c>
      <c r="E69" s="6">
        <v>5000</v>
      </c>
      <c r="F69" s="6">
        <v>4980.3599999999997</v>
      </c>
      <c r="G69" s="21">
        <f t="shared" si="14"/>
        <v>99.607199999999992</v>
      </c>
    </row>
    <row r="70" spans="1:7" ht="135" outlineLevel="2" x14ac:dyDescent="0.25">
      <c r="A70" s="4" t="s">
        <v>114</v>
      </c>
      <c r="B70" s="5" t="s">
        <v>115</v>
      </c>
      <c r="C70" s="6">
        <f>C71</f>
        <v>0</v>
      </c>
      <c r="D70" s="6">
        <f t="shared" ref="D70:F70" si="34">D71</f>
        <v>0</v>
      </c>
      <c r="E70" s="6">
        <f t="shared" si="34"/>
        <v>0</v>
      </c>
      <c r="F70" s="6">
        <f t="shared" si="34"/>
        <v>9.76</v>
      </c>
      <c r="G70" s="21">
        <v>0</v>
      </c>
    </row>
    <row r="71" spans="1:7" ht="210" outlineLevel="3" x14ac:dyDescent="0.25">
      <c r="A71" s="4" t="s">
        <v>116</v>
      </c>
      <c r="B71" s="7" t="s">
        <v>117</v>
      </c>
      <c r="C71" s="6">
        <f>C72</f>
        <v>0</v>
      </c>
      <c r="D71" s="6">
        <f t="shared" ref="D71:F71" si="35">D72</f>
        <v>0</v>
      </c>
      <c r="E71" s="6">
        <f t="shared" si="35"/>
        <v>0</v>
      </c>
      <c r="F71" s="6">
        <f t="shared" si="35"/>
        <v>9.76</v>
      </c>
      <c r="G71" s="21">
        <v>0</v>
      </c>
    </row>
    <row r="72" spans="1:7" ht="409.5" outlineLevel="4" x14ac:dyDescent="0.25">
      <c r="A72" s="4" t="s">
        <v>118</v>
      </c>
      <c r="B72" s="7" t="s">
        <v>119</v>
      </c>
      <c r="C72" s="6">
        <v>0</v>
      </c>
      <c r="D72" s="6">
        <v>0</v>
      </c>
      <c r="E72" s="6">
        <v>0</v>
      </c>
      <c r="F72" s="6">
        <v>9.76</v>
      </c>
      <c r="G72" s="21">
        <v>0</v>
      </c>
    </row>
    <row r="73" spans="1:7" ht="180" outlineLevel="2" x14ac:dyDescent="0.25">
      <c r="A73" s="4" t="s">
        <v>120</v>
      </c>
      <c r="B73" s="7" t="s">
        <v>121</v>
      </c>
      <c r="C73" s="6">
        <f>C74</f>
        <v>690700</v>
      </c>
      <c r="D73" s="6">
        <f t="shared" ref="D73:F73" si="36">D74</f>
        <v>731700</v>
      </c>
      <c r="E73" s="6">
        <f t="shared" si="36"/>
        <v>731700</v>
      </c>
      <c r="F73" s="6">
        <f t="shared" si="36"/>
        <v>786961.22</v>
      </c>
      <c r="G73" s="21">
        <f t="shared" ref="G73:G106" si="37">F73/E73*100</f>
        <v>107.55244225775591</v>
      </c>
    </row>
    <row r="74" spans="1:7" ht="165" customHeight="1" outlineLevel="3" x14ac:dyDescent="0.25">
      <c r="A74" s="4" t="s">
        <v>122</v>
      </c>
      <c r="B74" s="7" t="s">
        <v>123</v>
      </c>
      <c r="C74" s="6">
        <f>C75</f>
        <v>690700</v>
      </c>
      <c r="D74" s="6">
        <f t="shared" ref="D74:F74" si="38">D75</f>
        <v>731700</v>
      </c>
      <c r="E74" s="6">
        <f t="shared" si="38"/>
        <v>731700</v>
      </c>
      <c r="F74" s="6">
        <f t="shared" si="38"/>
        <v>786961.22</v>
      </c>
      <c r="G74" s="21">
        <f t="shared" si="37"/>
        <v>107.55244225775591</v>
      </c>
    </row>
    <row r="75" spans="1:7" ht="165" outlineLevel="4" x14ac:dyDescent="0.25">
      <c r="A75" s="4" t="s">
        <v>124</v>
      </c>
      <c r="B75" s="5" t="s">
        <v>125</v>
      </c>
      <c r="C75" s="6">
        <v>690700</v>
      </c>
      <c r="D75" s="6">
        <v>731700</v>
      </c>
      <c r="E75" s="6">
        <v>731700</v>
      </c>
      <c r="F75" s="6">
        <v>786961.22</v>
      </c>
      <c r="G75" s="21">
        <f t="shared" si="37"/>
        <v>107.55244225775591</v>
      </c>
    </row>
    <row r="76" spans="1:7" s="13" customFormat="1" ht="57" outlineLevel="1" x14ac:dyDescent="0.2">
      <c r="A76" s="14" t="s">
        <v>126</v>
      </c>
      <c r="B76" s="15" t="s">
        <v>127</v>
      </c>
      <c r="C76" s="16">
        <f>C77</f>
        <v>596200</v>
      </c>
      <c r="D76" s="16">
        <f t="shared" ref="D76:F76" si="39">D77</f>
        <v>402100</v>
      </c>
      <c r="E76" s="16">
        <f t="shared" si="39"/>
        <v>402100</v>
      </c>
      <c r="F76" s="16">
        <f t="shared" si="39"/>
        <v>401979.88</v>
      </c>
      <c r="G76" s="20">
        <f t="shared" si="37"/>
        <v>99.970126834120862</v>
      </c>
    </row>
    <row r="77" spans="1:7" ht="45" outlineLevel="2" x14ac:dyDescent="0.25">
      <c r="A77" s="4" t="s">
        <v>128</v>
      </c>
      <c r="B77" s="5" t="s">
        <v>129</v>
      </c>
      <c r="C77" s="6">
        <f>C78+C79</f>
        <v>596200</v>
      </c>
      <c r="D77" s="6">
        <f t="shared" ref="D77:F77" si="40">D78+D79</f>
        <v>402100</v>
      </c>
      <c r="E77" s="6">
        <f t="shared" si="40"/>
        <v>402100</v>
      </c>
      <c r="F77" s="6">
        <f t="shared" si="40"/>
        <v>401979.88</v>
      </c>
      <c r="G77" s="21">
        <f t="shared" si="37"/>
        <v>99.970126834120862</v>
      </c>
    </row>
    <row r="78" spans="1:7" ht="60" outlineLevel="3" x14ac:dyDescent="0.25">
      <c r="A78" s="4" t="s">
        <v>130</v>
      </c>
      <c r="B78" s="5" t="s">
        <v>131</v>
      </c>
      <c r="C78" s="6">
        <v>563800</v>
      </c>
      <c r="D78" s="6">
        <v>194800</v>
      </c>
      <c r="E78" s="6">
        <v>194800</v>
      </c>
      <c r="F78" s="6">
        <v>194718.32</v>
      </c>
      <c r="G78" s="21">
        <f t="shared" si="37"/>
        <v>99.958069815195074</v>
      </c>
    </row>
    <row r="79" spans="1:7" ht="90" outlineLevel="3" x14ac:dyDescent="0.25">
      <c r="A79" s="4" t="s">
        <v>132</v>
      </c>
      <c r="B79" s="5" t="s">
        <v>133</v>
      </c>
      <c r="C79" s="6">
        <v>32400</v>
      </c>
      <c r="D79" s="6">
        <v>207300</v>
      </c>
      <c r="E79" s="6">
        <v>207300</v>
      </c>
      <c r="F79" s="6">
        <v>207261.56</v>
      </c>
      <c r="G79" s="21">
        <f t="shared" si="37"/>
        <v>99.981456825856242</v>
      </c>
    </row>
    <row r="80" spans="1:7" s="13" customFormat="1" ht="57" outlineLevel="1" x14ac:dyDescent="0.2">
      <c r="A80" s="14" t="s">
        <v>134</v>
      </c>
      <c r="B80" s="15" t="s">
        <v>135</v>
      </c>
      <c r="C80" s="16">
        <f>C81+C84</f>
        <v>4619600</v>
      </c>
      <c r="D80" s="16">
        <f t="shared" ref="D80:F80" si="41">D81+D84</f>
        <v>4916450.4000000004</v>
      </c>
      <c r="E80" s="16">
        <f t="shared" si="41"/>
        <v>4916450.4000000004</v>
      </c>
      <c r="F80" s="16">
        <f t="shared" si="41"/>
        <v>4875890.07</v>
      </c>
      <c r="G80" s="20">
        <f t="shared" si="37"/>
        <v>99.175007847124832</v>
      </c>
    </row>
    <row r="81" spans="1:7" ht="30" outlineLevel="2" x14ac:dyDescent="0.25">
      <c r="A81" s="4" t="s">
        <v>136</v>
      </c>
      <c r="B81" s="5" t="s">
        <v>137</v>
      </c>
      <c r="C81" s="6">
        <f>C82</f>
        <v>3947200</v>
      </c>
      <c r="D81" s="6">
        <f t="shared" ref="D81:F81" si="42">D82</f>
        <v>4173668.4</v>
      </c>
      <c r="E81" s="6">
        <f t="shared" si="42"/>
        <v>4173668.4</v>
      </c>
      <c r="F81" s="6">
        <f t="shared" si="42"/>
        <v>4085303.56</v>
      </c>
      <c r="G81" s="21">
        <f t="shared" si="37"/>
        <v>97.882801614042933</v>
      </c>
    </row>
    <row r="82" spans="1:7" ht="30" outlineLevel="3" x14ac:dyDescent="0.25">
      <c r="A82" s="4" t="s">
        <v>138</v>
      </c>
      <c r="B82" s="5" t="s">
        <v>139</v>
      </c>
      <c r="C82" s="6">
        <f>C83</f>
        <v>3947200</v>
      </c>
      <c r="D82" s="6">
        <f t="shared" ref="D82:F82" si="43">D83</f>
        <v>4173668.4</v>
      </c>
      <c r="E82" s="6">
        <f t="shared" si="43"/>
        <v>4173668.4</v>
      </c>
      <c r="F82" s="6">
        <f t="shared" si="43"/>
        <v>4085303.56</v>
      </c>
      <c r="G82" s="21">
        <f t="shared" si="37"/>
        <v>97.882801614042933</v>
      </c>
    </row>
    <row r="83" spans="1:7" ht="75" outlineLevel="4" x14ac:dyDescent="0.25">
      <c r="A83" s="4" t="s">
        <v>140</v>
      </c>
      <c r="B83" s="5" t="s">
        <v>141</v>
      </c>
      <c r="C83" s="6">
        <v>3947200</v>
      </c>
      <c r="D83" s="6">
        <v>4173668.4</v>
      </c>
      <c r="E83" s="6">
        <v>4173668.4</v>
      </c>
      <c r="F83" s="6">
        <v>4085303.56</v>
      </c>
      <c r="G83" s="21">
        <f t="shared" si="37"/>
        <v>97.882801614042933</v>
      </c>
    </row>
    <row r="84" spans="1:7" ht="30" outlineLevel="2" x14ac:dyDescent="0.25">
      <c r="A84" s="4" t="s">
        <v>142</v>
      </c>
      <c r="B84" s="5" t="s">
        <v>143</v>
      </c>
      <c r="C84" s="6">
        <f>C85+C87</f>
        <v>672400</v>
      </c>
      <c r="D84" s="6">
        <f t="shared" ref="D84:F84" si="44">D85+D87</f>
        <v>742782</v>
      </c>
      <c r="E84" s="6">
        <f t="shared" si="44"/>
        <v>742782</v>
      </c>
      <c r="F84" s="6">
        <f t="shared" si="44"/>
        <v>790586.51</v>
      </c>
      <c r="G84" s="21">
        <f t="shared" si="37"/>
        <v>106.43587351335924</v>
      </c>
    </row>
    <row r="85" spans="1:7" ht="60" outlineLevel="3" x14ac:dyDescent="0.25">
      <c r="A85" s="4" t="s">
        <v>144</v>
      </c>
      <c r="B85" s="5" t="s">
        <v>145</v>
      </c>
      <c r="C85" s="6">
        <f>C86</f>
        <v>672400</v>
      </c>
      <c r="D85" s="6">
        <f t="shared" ref="D85:F85" si="45">D86</f>
        <v>672400</v>
      </c>
      <c r="E85" s="6">
        <f t="shared" si="45"/>
        <v>672400</v>
      </c>
      <c r="F85" s="6">
        <f t="shared" si="45"/>
        <v>712740.21</v>
      </c>
      <c r="G85" s="21">
        <f t="shared" si="37"/>
        <v>105.99943634741224</v>
      </c>
    </row>
    <row r="86" spans="1:7" ht="75" outlineLevel="4" x14ac:dyDescent="0.25">
      <c r="A86" s="4" t="s">
        <v>146</v>
      </c>
      <c r="B86" s="5" t="s">
        <v>147</v>
      </c>
      <c r="C86" s="6">
        <v>672400</v>
      </c>
      <c r="D86" s="6">
        <v>672400</v>
      </c>
      <c r="E86" s="6">
        <v>672400</v>
      </c>
      <c r="F86" s="6">
        <v>712740.21</v>
      </c>
      <c r="G86" s="21">
        <f t="shared" si="37"/>
        <v>105.99943634741224</v>
      </c>
    </row>
    <row r="87" spans="1:7" ht="30" outlineLevel="3" x14ac:dyDescent="0.25">
      <c r="A87" s="4" t="s">
        <v>148</v>
      </c>
      <c r="B87" s="5" t="s">
        <v>149</v>
      </c>
      <c r="C87" s="6">
        <f>C88</f>
        <v>0</v>
      </c>
      <c r="D87" s="6">
        <f t="shared" ref="D87:F87" si="46">D88</f>
        <v>70382</v>
      </c>
      <c r="E87" s="6">
        <f t="shared" si="46"/>
        <v>70382</v>
      </c>
      <c r="F87" s="6">
        <f t="shared" si="46"/>
        <v>77846.3</v>
      </c>
      <c r="G87" s="21">
        <f t="shared" si="37"/>
        <v>110.60541047426899</v>
      </c>
    </row>
    <row r="88" spans="1:7" ht="45" outlineLevel="4" x14ac:dyDescent="0.25">
      <c r="A88" s="4" t="s">
        <v>150</v>
      </c>
      <c r="B88" s="5" t="s">
        <v>151</v>
      </c>
      <c r="C88" s="6">
        <v>0</v>
      </c>
      <c r="D88" s="6">
        <v>70382</v>
      </c>
      <c r="E88" s="6">
        <v>70382</v>
      </c>
      <c r="F88" s="6">
        <v>77846.3</v>
      </c>
      <c r="G88" s="21">
        <f t="shared" si="37"/>
        <v>110.60541047426899</v>
      </c>
    </row>
    <row r="89" spans="1:7" s="13" customFormat="1" ht="57" outlineLevel="1" x14ac:dyDescent="0.2">
      <c r="A89" s="14" t="s">
        <v>152</v>
      </c>
      <c r="B89" s="15" t="s">
        <v>153</v>
      </c>
      <c r="C89" s="16">
        <f>C90+C93+C98</f>
        <v>1301800</v>
      </c>
      <c r="D89" s="16">
        <f t="shared" ref="D89:F89" si="47">D90+D93+D98</f>
        <v>2175600</v>
      </c>
      <c r="E89" s="16">
        <f t="shared" si="47"/>
        <v>2175600</v>
      </c>
      <c r="F89" s="16">
        <f t="shared" si="47"/>
        <v>2310864.98</v>
      </c>
      <c r="G89" s="20">
        <f t="shared" si="37"/>
        <v>106.21736440522153</v>
      </c>
    </row>
    <row r="90" spans="1:7" ht="180" outlineLevel="2" x14ac:dyDescent="0.25">
      <c r="A90" s="4" t="s">
        <v>154</v>
      </c>
      <c r="B90" s="7" t="s">
        <v>155</v>
      </c>
      <c r="C90" s="6">
        <f>C91</f>
        <v>1210000</v>
      </c>
      <c r="D90" s="6">
        <f t="shared" ref="D90:F90" si="48">D91</f>
        <v>1656700</v>
      </c>
      <c r="E90" s="6">
        <f t="shared" si="48"/>
        <v>1656700</v>
      </c>
      <c r="F90" s="6">
        <f t="shared" si="48"/>
        <v>1686200</v>
      </c>
      <c r="G90" s="21">
        <f t="shared" si="37"/>
        <v>101.78064827669463</v>
      </c>
    </row>
    <row r="91" spans="1:7" ht="195" outlineLevel="3" x14ac:dyDescent="0.25">
      <c r="A91" s="4" t="s">
        <v>156</v>
      </c>
      <c r="B91" s="7" t="s">
        <v>157</v>
      </c>
      <c r="C91" s="6">
        <f>C92</f>
        <v>1210000</v>
      </c>
      <c r="D91" s="6">
        <f t="shared" ref="D91:F91" si="49">D92</f>
        <v>1656700</v>
      </c>
      <c r="E91" s="6">
        <f t="shared" si="49"/>
        <v>1656700</v>
      </c>
      <c r="F91" s="6">
        <f t="shared" si="49"/>
        <v>1686200</v>
      </c>
      <c r="G91" s="21">
        <f t="shared" si="37"/>
        <v>101.78064827669463</v>
      </c>
    </row>
    <row r="92" spans="1:7" ht="180" outlineLevel="4" x14ac:dyDescent="0.25">
      <c r="A92" s="4" t="s">
        <v>158</v>
      </c>
      <c r="B92" s="7" t="s">
        <v>159</v>
      </c>
      <c r="C92" s="6">
        <v>1210000</v>
      </c>
      <c r="D92" s="6">
        <v>1656700</v>
      </c>
      <c r="E92" s="6">
        <v>1656700</v>
      </c>
      <c r="F92" s="6">
        <v>1686200</v>
      </c>
      <c r="G92" s="21">
        <f t="shared" si="37"/>
        <v>101.78064827669463</v>
      </c>
    </row>
    <row r="93" spans="1:7" ht="60" outlineLevel="2" x14ac:dyDescent="0.25">
      <c r="A93" s="4" t="s">
        <v>160</v>
      </c>
      <c r="B93" s="5" t="s">
        <v>161</v>
      </c>
      <c r="C93" s="6">
        <f>C94+C96</f>
        <v>28100</v>
      </c>
      <c r="D93" s="6">
        <f t="shared" ref="D93:F93" si="50">D94+D96</f>
        <v>442000</v>
      </c>
      <c r="E93" s="6">
        <f t="shared" si="50"/>
        <v>442000</v>
      </c>
      <c r="F93" s="6">
        <f t="shared" si="50"/>
        <v>547773.39</v>
      </c>
      <c r="G93" s="21">
        <f t="shared" si="37"/>
        <v>123.93063122171945</v>
      </c>
    </row>
    <row r="94" spans="1:7" ht="60" outlineLevel="3" x14ac:dyDescent="0.25">
      <c r="A94" s="4" t="s">
        <v>162</v>
      </c>
      <c r="B94" s="5" t="s">
        <v>163</v>
      </c>
      <c r="C94" s="6">
        <f>C95</f>
        <v>15300</v>
      </c>
      <c r="D94" s="6">
        <f t="shared" ref="D94:F94" si="51">D95</f>
        <v>442000</v>
      </c>
      <c r="E94" s="6">
        <f t="shared" si="51"/>
        <v>442000</v>
      </c>
      <c r="F94" s="6">
        <f t="shared" si="51"/>
        <v>547773.39</v>
      </c>
      <c r="G94" s="21">
        <f t="shared" si="37"/>
        <v>123.93063122171945</v>
      </c>
    </row>
    <row r="95" spans="1:7" ht="90" outlineLevel="4" x14ac:dyDescent="0.25">
      <c r="A95" s="4" t="s">
        <v>164</v>
      </c>
      <c r="B95" s="5" t="s">
        <v>165</v>
      </c>
      <c r="C95" s="6">
        <v>15300</v>
      </c>
      <c r="D95" s="6">
        <v>442000</v>
      </c>
      <c r="E95" s="6">
        <v>442000</v>
      </c>
      <c r="F95" s="6">
        <v>547773.39</v>
      </c>
      <c r="G95" s="21">
        <f t="shared" si="37"/>
        <v>123.93063122171945</v>
      </c>
    </row>
    <row r="96" spans="1:7" ht="105" outlineLevel="3" x14ac:dyDescent="0.25">
      <c r="A96" s="4" t="s">
        <v>166</v>
      </c>
      <c r="B96" s="5" t="s">
        <v>167</v>
      </c>
      <c r="C96" s="6">
        <f>C97</f>
        <v>12800</v>
      </c>
      <c r="D96" s="6">
        <v>0</v>
      </c>
      <c r="E96" s="6">
        <v>0</v>
      </c>
      <c r="F96" s="6">
        <v>0</v>
      </c>
      <c r="G96" s="21">
        <v>0</v>
      </c>
    </row>
    <row r="97" spans="1:7" ht="105" outlineLevel="4" x14ac:dyDescent="0.25">
      <c r="A97" s="4" t="s">
        <v>168</v>
      </c>
      <c r="B97" s="5" t="s">
        <v>169</v>
      </c>
      <c r="C97" s="6">
        <v>12800</v>
      </c>
      <c r="D97" s="6">
        <v>0</v>
      </c>
      <c r="E97" s="6">
        <v>0</v>
      </c>
      <c r="F97" s="6">
        <v>0</v>
      </c>
      <c r="G97" s="21">
        <v>0</v>
      </c>
    </row>
    <row r="98" spans="1:7" ht="150" outlineLevel="2" x14ac:dyDescent="0.25">
      <c r="A98" s="4" t="s">
        <v>170</v>
      </c>
      <c r="B98" s="5" t="s">
        <v>171</v>
      </c>
      <c r="C98" s="6">
        <f>C99</f>
        <v>63700</v>
      </c>
      <c r="D98" s="6">
        <f t="shared" ref="D98:F98" si="52">D99</f>
        <v>76900</v>
      </c>
      <c r="E98" s="6">
        <f t="shared" si="52"/>
        <v>76900</v>
      </c>
      <c r="F98" s="6">
        <f t="shared" si="52"/>
        <v>76891.59</v>
      </c>
      <c r="G98" s="21">
        <f t="shared" si="37"/>
        <v>99.989063719115734</v>
      </c>
    </row>
    <row r="99" spans="1:7" ht="135" outlineLevel="3" x14ac:dyDescent="0.25">
      <c r="A99" s="4" t="s">
        <v>172</v>
      </c>
      <c r="B99" s="5" t="s">
        <v>173</v>
      </c>
      <c r="C99" s="6">
        <f>C100</f>
        <v>63700</v>
      </c>
      <c r="D99" s="6">
        <f t="shared" ref="D99:F99" si="53">D100</f>
        <v>76900</v>
      </c>
      <c r="E99" s="6">
        <f t="shared" si="53"/>
        <v>76900</v>
      </c>
      <c r="F99" s="6">
        <f t="shared" si="53"/>
        <v>76891.59</v>
      </c>
      <c r="G99" s="21">
        <f t="shared" si="37"/>
        <v>99.989063719115734</v>
      </c>
    </row>
    <row r="100" spans="1:7" ht="180" outlineLevel="4" x14ac:dyDescent="0.25">
      <c r="A100" s="4" t="s">
        <v>174</v>
      </c>
      <c r="B100" s="7" t="s">
        <v>175</v>
      </c>
      <c r="C100" s="6">
        <v>63700</v>
      </c>
      <c r="D100" s="6">
        <v>76900</v>
      </c>
      <c r="E100" s="6">
        <v>76900</v>
      </c>
      <c r="F100" s="6">
        <v>76891.59</v>
      </c>
      <c r="G100" s="21">
        <f t="shared" si="37"/>
        <v>99.989063719115734</v>
      </c>
    </row>
    <row r="101" spans="1:7" s="13" customFormat="1" ht="28.5" outlineLevel="1" x14ac:dyDescent="0.2">
      <c r="A101" s="14" t="s">
        <v>176</v>
      </c>
      <c r="B101" s="15" t="s">
        <v>177</v>
      </c>
      <c r="C101" s="16">
        <f>C102+C120+C122+C125+C130</f>
        <v>583300</v>
      </c>
      <c r="D101" s="16">
        <f>D102+D120+D122+D125+D130</f>
        <v>1421419.04</v>
      </c>
      <c r="E101" s="16">
        <f>E102+E120+E122+E125+E130</f>
        <v>1421419.04</v>
      </c>
      <c r="F101" s="16">
        <f>F102+F120+F122+F125+F130</f>
        <v>1607865.2</v>
      </c>
      <c r="G101" s="20">
        <f t="shared" si="37"/>
        <v>113.11690323213905</v>
      </c>
    </row>
    <row r="102" spans="1:7" ht="75" outlineLevel="2" x14ac:dyDescent="0.25">
      <c r="A102" s="4" t="s">
        <v>178</v>
      </c>
      <c r="B102" s="5" t="s">
        <v>179</v>
      </c>
      <c r="C102" s="6">
        <f>C103+C105+C107+C110+C112+C114+C116+C118</f>
        <v>373100</v>
      </c>
      <c r="D102" s="6">
        <f t="shared" ref="D102:F102" si="54">D103+D105+D107+D110+D112+D114+D116+D118</f>
        <v>432700</v>
      </c>
      <c r="E102" s="6">
        <f t="shared" si="54"/>
        <v>432700</v>
      </c>
      <c r="F102" s="6">
        <f t="shared" si="54"/>
        <v>439234.51</v>
      </c>
      <c r="G102" s="21">
        <f t="shared" si="37"/>
        <v>101.5101710191819</v>
      </c>
    </row>
    <row r="103" spans="1:7" ht="120" outlineLevel="3" x14ac:dyDescent="0.25">
      <c r="A103" s="4" t="s">
        <v>180</v>
      </c>
      <c r="B103" s="5" t="s">
        <v>181</v>
      </c>
      <c r="C103" s="6">
        <f>C104</f>
        <v>24300</v>
      </c>
      <c r="D103" s="6">
        <f t="shared" ref="D103:F103" si="55">D104</f>
        <v>32100</v>
      </c>
      <c r="E103" s="6">
        <f t="shared" si="55"/>
        <v>32100</v>
      </c>
      <c r="F103" s="6">
        <f t="shared" si="55"/>
        <v>40026.959999999999</v>
      </c>
      <c r="G103" s="21">
        <f t="shared" si="37"/>
        <v>124.69457943925232</v>
      </c>
    </row>
    <row r="104" spans="1:7" ht="166.5" customHeight="1" outlineLevel="4" x14ac:dyDescent="0.25">
      <c r="A104" s="4" t="s">
        <v>182</v>
      </c>
      <c r="B104" s="7" t="s">
        <v>183</v>
      </c>
      <c r="C104" s="6">
        <v>24300</v>
      </c>
      <c r="D104" s="6">
        <v>32100</v>
      </c>
      <c r="E104" s="6">
        <v>32100</v>
      </c>
      <c r="F104" s="6">
        <v>40026.959999999999</v>
      </c>
      <c r="G104" s="21">
        <f t="shared" si="37"/>
        <v>124.69457943925232</v>
      </c>
    </row>
    <row r="105" spans="1:7" ht="165" outlineLevel="3" x14ac:dyDescent="0.25">
      <c r="A105" s="4" t="s">
        <v>184</v>
      </c>
      <c r="B105" s="5" t="s">
        <v>185</v>
      </c>
      <c r="C105" s="6">
        <f>C106</f>
        <v>135600</v>
      </c>
      <c r="D105" s="6">
        <f t="shared" ref="D105:F105" si="56">D106</f>
        <v>135600</v>
      </c>
      <c r="E105" s="6">
        <f t="shared" si="56"/>
        <v>135600</v>
      </c>
      <c r="F105" s="6">
        <f t="shared" si="56"/>
        <v>118719.9</v>
      </c>
      <c r="G105" s="21">
        <f t="shared" si="37"/>
        <v>87.551548672566369</v>
      </c>
    </row>
    <row r="106" spans="1:7" ht="225" outlineLevel="4" x14ac:dyDescent="0.25">
      <c r="A106" s="4" t="s">
        <v>186</v>
      </c>
      <c r="B106" s="7" t="s">
        <v>187</v>
      </c>
      <c r="C106" s="6">
        <v>135600</v>
      </c>
      <c r="D106" s="6">
        <v>135600</v>
      </c>
      <c r="E106" s="6">
        <v>135600</v>
      </c>
      <c r="F106" s="6">
        <v>118719.9</v>
      </c>
      <c r="G106" s="21">
        <f t="shared" si="37"/>
        <v>87.551548672566369</v>
      </c>
    </row>
    <row r="107" spans="1:7" ht="120" outlineLevel="3" x14ac:dyDescent="0.25">
      <c r="A107" s="4" t="s">
        <v>188</v>
      </c>
      <c r="B107" s="5" t="s">
        <v>189</v>
      </c>
      <c r="C107" s="6">
        <f>C108+C109</f>
        <v>53000</v>
      </c>
      <c r="D107" s="6">
        <f t="shared" ref="D107:F107" si="57">D108+D109</f>
        <v>48400</v>
      </c>
      <c r="E107" s="6">
        <f t="shared" si="57"/>
        <v>48400</v>
      </c>
      <c r="F107" s="6">
        <f t="shared" si="57"/>
        <v>60495.99</v>
      </c>
      <c r="G107" s="21">
        <f t="shared" ref="G107:G121" si="58">F107/E107*100</f>
        <v>124.99171487603304</v>
      </c>
    </row>
    <row r="108" spans="1:7" ht="180" outlineLevel="4" x14ac:dyDescent="0.25">
      <c r="A108" s="4" t="s">
        <v>190</v>
      </c>
      <c r="B108" s="7" t="s">
        <v>191</v>
      </c>
      <c r="C108" s="6">
        <v>48400</v>
      </c>
      <c r="D108" s="6">
        <v>48400</v>
      </c>
      <c r="E108" s="6">
        <v>48400</v>
      </c>
      <c r="F108" s="6">
        <v>60495.99</v>
      </c>
      <c r="G108" s="21">
        <f t="shared" si="58"/>
        <v>124.99171487603304</v>
      </c>
    </row>
    <row r="109" spans="1:7" ht="165" outlineLevel="4" x14ac:dyDescent="0.25">
      <c r="A109" s="4" t="s">
        <v>192</v>
      </c>
      <c r="B109" s="5" t="s">
        <v>193</v>
      </c>
      <c r="C109" s="6">
        <v>4600</v>
      </c>
      <c r="D109" s="6">
        <v>0</v>
      </c>
      <c r="E109" s="6">
        <v>0</v>
      </c>
      <c r="F109" s="6">
        <v>0</v>
      </c>
      <c r="G109" s="21">
        <v>0</v>
      </c>
    </row>
    <row r="110" spans="1:7" ht="150" outlineLevel="3" x14ac:dyDescent="0.25">
      <c r="A110" s="4" t="s">
        <v>194</v>
      </c>
      <c r="B110" s="5" t="s">
        <v>195</v>
      </c>
      <c r="C110" s="6">
        <f>C111</f>
        <v>8400</v>
      </c>
      <c r="D110" s="6">
        <f t="shared" ref="D110:F110" si="59">D111</f>
        <v>8400</v>
      </c>
      <c r="E110" s="6">
        <f t="shared" si="59"/>
        <v>8400</v>
      </c>
      <c r="F110" s="6">
        <f t="shared" si="59"/>
        <v>1250</v>
      </c>
      <c r="G110" s="21">
        <f t="shared" si="58"/>
        <v>14.880952380952381</v>
      </c>
    </row>
    <row r="111" spans="1:7" ht="210" outlineLevel="4" x14ac:dyDescent="0.25">
      <c r="A111" s="4" t="s">
        <v>196</v>
      </c>
      <c r="B111" s="7" t="s">
        <v>197</v>
      </c>
      <c r="C111" s="6">
        <v>8400</v>
      </c>
      <c r="D111" s="6">
        <v>8400</v>
      </c>
      <c r="E111" s="6">
        <v>8400</v>
      </c>
      <c r="F111" s="6">
        <v>1250</v>
      </c>
      <c r="G111" s="21">
        <f t="shared" si="58"/>
        <v>14.880952380952381</v>
      </c>
    </row>
    <row r="112" spans="1:7" ht="195" outlineLevel="3" x14ac:dyDescent="0.25">
      <c r="A112" s="4" t="s">
        <v>198</v>
      </c>
      <c r="B112" s="7" t="s">
        <v>199</v>
      </c>
      <c r="C112" s="6">
        <f>C113</f>
        <v>400</v>
      </c>
      <c r="D112" s="6">
        <f t="shared" ref="D112:F112" si="60">D113</f>
        <v>8500</v>
      </c>
      <c r="E112" s="6">
        <f t="shared" si="60"/>
        <v>8500</v>
      </c>
      <c r="F112" s="6">
        <f t="shared" si="60"/>
        <v>8549.35</v>
      </c>
      <c r="G112" s="21">
        <f t="shared" si="58"/>
        <v>100.58058823529412</v>
      </c>
    </row>
    <row r="113" spans="1:7" ht="315" outlineLevel="4" x14ac:dyDescent="0.25">
      <c r="A113" s="4" t="s">
        <v>200</v>
      </c>
      <c r="B113" s="7" t="s">
        <v>201</v>
      </c>
      <c r="C113" s="6">
        <v>400</v>
      </c>
      <c r="D113" s="6">
        <v>8500</v>
      </c>
      <c r="E113" s="6">
        <v>8500</v>
      </c>
      <c r="F113" s="6">
        <v>8549.35</v>
      </c>
      <c r="G113" s="21">
        <f t="shared" si="58"/>
        <v>100.58058823529412</v>
      </c>
    </row>
    <row r="114" spans="1:7" ht="135" outlineLevel="3" x14ac:dyDescent="0.25">
      <c r="A114" s="4" t="s">
        <v>202</v>
      </c>
      <c r="B114" s="5" t="s">
        <v>203</v>
      </c>
      <c r="C114" s="6">
        <f>C115</f>
        <v>6100</v>
      </c>
      <c r="D114" s="6">
        <f t="shared" ref="D114:F114" si="61">D115</f>
        <v>6100</v>
      </c>
      <c r="E114" s="6">
        <f t="shared" si="61"/>
        <v>6100</v>
      </c>
      <c r="F114" s="6">
        <f t="shared" si="61"/>
        <v>7214.37</v>
      </c>
      <c r="G114" s="21">
        <f t="shared" si="58"/>
        <v>118.26836065573769</v>
      </c>
    </row>
    <row r="115" spans="1:7" ht="180" outlineLevel="4" x14ac:dyDescent="0.25">
      <c r="A115" s="4" t="s">
        <v>204</v>
      </c>
      <c r="B115" s="7" t="s">
        <v>205</v>
      </c>
      <c r="C115" s="6">
        <v>6100</v>
      </c>
      <c r="D115" s="6">
        <v>6100</v>
      </c>
      <c r="E115" s="6">
        <v>6100</v>
      </c>
      <c r="F115" s="6">
        <v>7214.37</v>
      </c>
      <c r="G115" s="21">
        <f t="shared" si="58"/>
        <v>118.26836065573769</v>
      </c>
    </row>
    <row r="116" spans="1:7" ht="120" outlineLevel="3" x14ac:dyDescent="0.25">
      <c r="A116" s="4" t="s">
        <v>206</v>
      </c>
      <c r="B116" s="5" t="s">
        <v>207</v>
      </c>
      <c r="C116" s="6">
        <f>C117</f>
        <v>13900</v>
      </c>
      <c r="D116" s="6">
        <f t="shared" ref="D116:F116" si="62">D117</f>
        <v>62200</v>
      </c>
      <c r="E116" s="6">
        <f t="shared" si="62"/>
        <v>62200</v>
      </c>
      <c r="F116" s="6">
        <f t="shared" si="62"/>
        <v>68157.070000000007</v>
      </c>
      <c r="G116" s="21">
        <f t="shared" si="58"/>
        <v>109.57728295819938</v>
      </c>
    </row>
    <row r="117" spans="1:7" ht="170.25" customHeight="1" outlineLevel="4" x14ac:dyDescent="0.25">
      <c r="A117" s="4" t="s">
        <v>208</v>
      </c>
      <c r="B117" s="7" t="s">
        <v>209</v>
      </c>
      <c r="C117" s="6">
        <v>13900</v>
      </c>
      <c r="D117" s="6">
        <v>62200</v>
      </c>
      <c r="E117" s="6">
        <v>62200</v>
      </c>
      <c r="F117" s="6">
        <v>68157.070000000007</v>
      </c>
      <c r="G117" s="21">
        <f t="shared" si="58"/>
        <v>109.57728295819938</v>
      </c>
    </row>
    <row r="118" spans="1:7" ht="135" outlineLevel="3" x14ac:dyDescent="0.25">
      <c r="A118" s="4" t="s">
        <v>210</v>
      </c>
      <c r="B118" s="5" t="s">
        <v>211</v>
      </c>
      <c r="C118" s="6">
        <f>C119</f>
        <v>131400</v>
      </c>
      <c r="D118" s="6">
        <f t="shared" ref="D118:F118" si="63">D119</f>
        <v>131400</v>
      </c>
      <c r="E118" s="6">
        <f t="shared" si="63"/>
        <v>131400</v>
      </c>
      <c r="F118" s="6">
        <f t="shared" si="63"/>
        <v>134820.87</v>
      </c>
      <c r="G118" s="21">
        <f t="shared" si="58"/>
        <v>102.60340182648402</v>
      </c>
    </row>
    <row r="119" spans="1:7" ht="195" outlineLevel="4" x14ac:dyDescent="0.25">
      <c r="A119" s="4" t="s">
        <v>212</v>
      </c>
      <c r="B119" s="7" t="s">
        <v>213</v>
      </c>
      <c r="C119" s="6">
        <v>131400</v>
      </c>
      <c r="D119" s="6">
        <v>131400</v>
      </c>
      <c r="E119" s="6">
        <v>131400</v>
      </c>
      <c r="F119" s="6">
        <v>134820.87</v>
      </c>
      <c r="G119" s="21">
        <f t="shared" si="58"/>
        <v>102.60340182648402</v>
      </c>
    </row>
    <row r="120" spans="1:7" ht="240" outlineLevel="2" x14ac:dyDescent="0.25">
      <c r="A120" s="4" t="s">
        <v>214</v>
      </c>
      <c r="B120" s="7" t="s">
        <v>215</v>
      </c>
      <c r="C120" s="6">
        <f>C121</f>
        <v>43600</v>
      </c>
      <c r="D120" s="6">
        <f t="shared" ref="D120:F120" si="64">D121</f>
        <v>43600</v>
      </c>
      <c r="E120" s="6">
        <f t="shared" si="64"/>
        <v>43600</v>
      </c>
      <c r="F120" s="6">
        <f t="shared" si="64"/>
        <v>32500</v>
      </c>
      <c r="G120" s="21">
        <f t="shared" si="58"/>
        <v>74.541284403669721</v>
      </c>
    </row>
    <row r="121" spans="1:7" ht="300" outlineLevel="3" x14ac:dyDescent="0.25">
      <c r="A121" s="4" t="s">
        <v>216</v>
      </c>
      <c r="B121" s="7" t="s">
        <v>217</v>
      </c>
      <c r="C121" s="6">
        <v>43600</v>
      </c>
      <c r="D121" s="6">
        <v>43600</v>
      </c>
      <c r="E121" s="6">
        <v>43600</v>
      </c>
      <c r="F121" s="6">
        <v>32500</v>
      </c>
      <c r="G121" s="21">
        <f t="shared" si="58"/>
        <v>74.541284403669721</v>
      </c>
    </row>
    <row r="122" spans="1:7" ht="240" outlineLevel="2" x14ac:dyDescent="0.25">
      <c r="A122" s="4" t="s">
        <v>218</v>
      </c>
      <c r="B122" s="7" t="s">
        <v>219</v>
      </c>
      <c r="C122" s="6">
        <f>C123</f>
        <v>0</v>
      </c>
      <c r="D122" s="6">
        <f t="shared" ref="D122:F122" si="65">D123</f>
        <v>20300</v>
      </c>
      <c r="E122" s="6">
        <f t="shared" si="65"/>
        <v>20300</v>
      </c>
      <c r="F122" s="6">
        <f t="shared" si="65"/>
        <v>20298.87</v>
      </c>
      <c r="G122" s="21">
        <f t="shared" ref="G122:G162" si="66">F122/E122*100</f>
        <v>99.994433497536932</v>
      </c>
    </row>
    <row r="123" spans="1:7" ht="105" outlineLevel="3" x14ac:dyDescent="0.25">
      <c r="A123" s="4" t="s">
        <v>220</v>
      </c>
      <c r="B123" s="5" t="s">
        <v>221</v>
      </c>
      <c r="C123" s="6">
        <f>C124</f>
        <v>0</v>
      </c>
      <c r="D123" s="6">
        <f t="shared" ref="D123:F123" si="67">D124</f>
        <v>20300</v>
      </c>
      <c r="E123" s="6">
        <f t="shared" si="67"/>
        <v>20300</v>
      </c>
      <c r="F123" s="6">
        <f t="shared" si="67"/>
        <v>20298.87</v>
      </c>
      <c r="G123" s="21">
        <f t="shared" si="66"/>
        <v>99.994433497536932</v>
      </c>
    </row>
    <row r="124" spans="1:7" ht="150" outlineLevel="4" x14ac:dyDescent="0.25">
      <c r="A124" s="4" t="s">
        <v>222</v>
      </c>
      <c r="B124" s="5" t="s">
        <v>223</v>
      </c>
      <c r="C124" s="6">
        <v>0</v>
      </c>
      <c r="D124" s="6">
        <v>20300</v>
      </c>
      <c r="E124" s="6">
        <v>20300</v>
      </c>
      <c r="F124" s="6">
        <v>20298.87</v>
      </c>
      <c r="G124" s="21">
        <f t="shared" si="66"/>
        <v>99.994433497536932</v>
      </c>
    </row>
    <row r="125" spans="1:7" ht="30" outlineLevel="2" x14ac:dyDescent="0.25">
      <c r="A125" s="4" t="s">
        <v>224</v>
      </c>
      <c r="B125" s="5" t="s">
        <v>225</v>
      </c>
      <c r="C125" s="6">
        <f>C126+C128</f>
        <v>0</v>
      </c>
      <c r="D125" s="6">
        <f t="shared" ref="D125:F125" si="68">D126+D128</f>
        <v>25719.040000000001</v>
      </c>
      <c r="E125" s="6">
        <f t="shared" si="68"/>
        <v>25719.040000000001</v>
      </c>
      <c r="F125" s="6">
        <f t="shared" si="68"/>
        <v>25869.040000000001</v>
      </c>
      <c r="G125" s="21">
        <f t="shared" si="66"/>
        <v>100.58322550141841</v>
      </c>
    </row>
    <row r="126" spans="1:7" ht="167.25" customHeight="1" outlineLevel="3" x14ac:dyDescent="0.25">
      <c r="A126" s="4" t="s">
        <v>226</v>
      </c>
      <c r="B126" s="7" t="s">
        <v>227</v>
      </c>
      <c r="C126" s="6">
        <f>C127</f>
        <v>0</v>
      </c>
      <c r="D126" s="6">
        <f t="shared" ref="D126:F126" si="69">D127</f>
        <v>25719.040000000001</v>
      </c>
      <c r="E126" s="6">
        <f t="shared" si="69"/>
        <v>25719.040000000001</v>
      </c>
      <c r="F126" s="6">
        <f t="shared" si="69"/>
        <v>25719.040000000001</v>
      </c>
      <c r="G126" s="21">
        <f t="shared" si="66"/>
        <v>100</v>
      </c>
    </row>
    <row r="127" spans="1:7" ht="120" outlineLevel="4" x14ac:dyDescent="0.25">
      <c r="A127" s="4" t="s">
        <v>228</v>
      </c>
      <c r="B127" s="5" t="s">
        <v>229</v>
      </c>
      <c r="C127" s="6">
        <v>0</v>
      </c>
      <c r="D127" s="6">
        <v>25719.040000000001</v>
      </c>
      <c r="E127" s="6">
        <v>25719.040000000001</v>
      </c>
      <c r="F127" s="6">
        <v>25719.040000000001</v>
      </c>
      <c r="G127" s="21">
        <f t="shared" si="66"/>
        <v>100</v>
      </c>
    </row>
    <row r="128" spans="1:7" ht="139.5" customHeight="1" outlineLevel="3" x14ac:dyDescent="0.25">
      <c r="A128" s="4" t="s">
        <v>230</v>
      </c>
      <c r="B128" s="5" t="s">
        <v>231</v>
      </c>
      <c r="C128" s="6">
        <f>C129</f>
        <v>0</v>
      </c>
      <c r="D128" s="6">
        <f t="shared" ref="D128:F128" si="70">D129</f>
        <v>0</v>
      </c>
      <c r="E128" s="6">
        <f t="shared" si="70"/>
        <v>0</v>
      </c>
      <c r="F128" s="6">
        <f t="shared" si="70"/>
        <v>150</v>
      </c>
      <c r="G128" s="21">
        <v>0</v>
      </c>
    </row>
    <row r="129" spans="1:7" ht="138.75" customHeight="1" outlineLevel="4" x14ac:dyDescent="0.25">
      <c r="A129" s="4" t="s">
        <v>232</v>
      </c>
      <c r="B129" s="5" t="s">
        <v>233</v>
      </c>
      <c r="C129" s="6">
        <v>0</v>
      </c>
      <c r="D129" s="6">
        <v>0</v>
      </c>
      <c r="E129" s="6">
        <v>0</v>
      </c>
      <c r="F129" s="6">
        <v>150</v>
      </c>
      <c r="G129" s="21">
        <v>0</v>
      </c>
    </row>
    <row r="130" spans="1:7" ht="30" outlineLevel="2" x14ac:dyDescent="0.25">
      <c r="A130" s="4" t="s">
        <v>234</v>
      </c>
      <c r="B130" s="5" t="s">
        <v>235</v>
      </c>
      <c r="C130" s="6">
        <f>C131</f>
        <v>166600</v>
      </c>
      <c r="D130" s="6">
        <f t="shared" ref="D130:F130" si="71">D131</f>
        <v>899100</v>
      </c>
      <c r="E130" s="6">
        <f t="shared" si="71"/>
        <v>899100</v>
      </c>
      <c r="F130" s="6">
        <f t="shared" si="71"/>
        <v>1089962.78</v>
      </c>
      <c r="G130" s="21">
        <f t="shared" si="66"/>
        <v>121.22820375931487</v>
      </c>
    </row>
    <row r="131" spans="1:7" ht="360.75" customHeight="1" outlineLevel="3" x14ac:dyDescent="0.25">
      <c r="A131" s="4" t="s">
        <v>236</v>
      </c>
      <c r="B131" s="7" t="s">
        <v>237</v>
      </c>
      <c r="C131" s="6">
        <v>166600</v>
      </c>
      <c r="D131" s="6">
        <v>899100</v>
      </c>
      <c r="E131" s="6">
        <v>899100</v>
      </c>
      <c r="F131" s="6">
        <v>1089962.78</v>
      </c>
      <c r="G131" s="21">
        <f t="shared" si="66"/>
        <v>121.22820375931487</v>
      </c>
    </row>
    <row r="132" spans="1:7" s="13" customFormat="1" ht="28.5" outlineLevel="1" x14ac:dyDescent="0.2">
      <c r="A132" s="14" t="s">
        <v>238</v>
      </c>
      <c r="B132" s="15" t="s">
        <v>239</v>
      </c>
      <c r="C132" s="16">
        <v>449178.6</v>
      </c>
      <c r="D132" s="16">
        <v>1295320.6000000001</v>
      </c>
      <c r="E132" s="16">
        <v>1295320.6000000001</v>
      </c>
      <c r="F132" s="16">
        <v>1295352.3600000001</v>
      </c>
      <c r="G132" s="20">
        <f t="shared" si="66"/>
        <v>100.00245190264094</v>
      </c>
    </row>
    <row r="133" spans="1:7" ht="15" outlineLevel="2" x14ac:dyDescent="0.25">
      <c r="A133" s="4" t="s">
        <v>240</v>
      </c>
      <c r="B133" s="5" t="s">
        <v>241</v>
      </c>
      <c r="C133" s="6">
        <v>0</v>
      </c>
      <c r="D133" s="6">
        <v>30700</v>
      </c>
      <c r="E133" s="6">
        <v>30700</v>
      </c>
      <c r="F133" s="6">
        <v>30731.759999999998</v>
      </c>
      <c r="G133" s="21">
        <f t="shared" si="66"/>
        <v>100.10345276872962</v>
      </c>
    </row>
    <row r="134" spans="1:7" ht="45" outlineLevel="3" x14ac:dyDescent="0.25">
      <c r="A134" s="4" t="s">
        <v>242</v>
      </c>
      <c r="B134" s="5" t="s">
        <v>243</v>
      </c>
      <c r="C134" s="6">
        <v>0</v>
      </c>
      <c r="D134" s="6">
        <v>30700</v>
      </c>
      <c r="E134" s="6">
        <v>30700</v>
      </c>
      <c r="F134" s="6">
        <v>30731.759999999998</v>
      </c>
      <c r="G134" s="21">
        <f t="shared" si="66"/>
        <v>100.10345276872962</v>
      </c>
    </row>
    <row r="135" spans="1:7" ht="30" outlineLevel="2" x14ac:dyDescent="0.25">
      <c r="A135" s="4" t="s">
        <v>244</v>
      </c>
      <c r="B135" s="5" t="s">
        <v>245</v>
      </c>
      <c r="C135" s="6">
        <v>0</v>
      </c>
      <c r="D135" s="6">
        <v>815442</v>
      </c>
      <c r="E135" s="6">
        <v>815442</v>
      </c>
      <c r="F135" s="6">
        <v>815442</v>
      </c>
      <c r="G135" s="21">
        <f t="shared" si="66"/>
        <v>100</v>
      </c>
    </row>
    <row r="136" spans="1:7" ht="60" outlineLevel="3" x14ac:dyDescent="0.25">
      <c r="A136" s="4" t="s">
        <v>246</v>
      </c>
      <c r="B136" s="5" t="s">
        <v>247</v>
      </c>
      <c r="C136" s="6">
        <v>0</v>
      </c>
      <c r="D136" s="6">
        <v>815442</v>
      </c>
      <c r="E136" s="6">
        <v>815442</v>
      </c>
      <c r="F136" s="6">
        <v>815442</v>
      </c>
      <c r="G136" s="21">
        <f t="shared" si="66"/>
        <v>100</v>
      </c>
    </row>
    <row r="137" spans="1:7" ht="15" outlineLevel="2" x14ac:dyDescent="0.25">
      <c r="A137" s="4" t="s">
        <v>248</v>
      </c>
      <c r="B137" s="5" t="s">
        <v>249</v>
      </c>
      <c r="C137" s="6">
        <f>C138</f>
        <v>449178.6</v>
      </c>
      <c r="D137" s="6">
        <f t="shared" ref="D137:F137" si="72">D138</f>
        <v>449178.6</v>
      </c>
      <c r="E137" s="6">
        <f t="shared" si="72"/>
        <v>449178.6</v>
      </c>
      <c r="F137" s="6">
        <f t="shared" si="72"/>
        <v>449178.6</v>
      </c>
      <c r="G137" s="21">
        <f t="shared" si="66"/>
        <v>100</v>
      </c>
    </row>
    <row r="138" spans="1:7" ht="45" outlineLevel="3" x14ac:dyDescent="0.25">
      <c r="A138" s="4" t="s">
        <v>250</v>
      </c>
      <c r="B138" s="5" t="s">
        <v>251</v>
      </c>
      <c r="C138" s="6">
        <f>C139+C140+C141+C142+C143</f>
        <v>449178.6</v>
      </c>
      <c r="D138" s="6">
        <f t="shared" ref="D138:F138" si="73">D139+D140+D141+D142+D143</f>
        <v>449178.6</v>
      </c>
      <c r="E138" s="6">
        <f t="shared" si="73"/>
        <v>449178.6</v>
      </c>
      <c r="F138" s="6">
        <f t="shared" si="73"/>
        <v>449178.6</v>
      </c>
      <c r="G138" s="21">
        <f t="shared" si="66"/>
        <v>100</v>
      </c>
    </row>
    <row r="139" spans="1:7" ht="75" outlineLevel="4" x14ac:dyDescent="0.25">
      <c r="A139" s="4" t="s">
        <v>252</v>
      </c>
      <c r="B139" s="5" t="s">
        <v>253</v>
      </c>
      <c r="C139" s="6">
        <v>69286.7</v>
      </c>
      <c r="D139" s="6">
        <v>69286.7</v>
      </c>
      <c r="E139" s="6">
        <v>69286.7</v>
      </c>
      <c r="F139" s="6">
        <v>69286.7</v>
      </c>
      <c r="G139" s="21">
        <f t="shared" si="66"/>
        <v>100</v>
      </c>
    </row>
    <row r="140" spans="1:7" ht="90" outlineLevel="4" x14ac:dyDescent="0.25">
      <c r="A140" s="4" t="s">
        <v>254</v>
      </c>
      <c r="B140" s="5" t="s">
        <v>255</v>
      </c>
      <c r="C140" s="6">
        <v>59891.9</v>
      </c>
      <c r="D140" s="6">
        <v>59891.9</v>
      </c>
      <c r="E140" s="6">
        <v>59891.9</v>
      </c>
      <c r="F140" s="6">
        <v>59891.9</v>
      </c>
      <c r="G140" s="21">
        <f t="shared" si="66"/>
        <v>100</v>
      </c>
    </row>
    <row r="141" spans="1:7" ht="90" outlineLevel="4" x14ac:dyDescent="0.25">
      <c r="A141" s="4" t="s">
        <v>256</v>
      </c>
      <c r="B141" s="5" t="s">
        <v>257</v>
      </c>
      <c r="C141" s="6">
        <v>135000</v>
      </c>
      <c r="D141" s="6">
        <v>135000</v>
      </c>
      <c r="E141" s="6">
        <v>135000</v>
      </c>
      <c r="F141" s="6">
        <v>135000</v>
      </c>
      <c r="G141" s="21">
        <f t="shared" si="66"/>
        <v>100</v>
      </c>
    </row>
    <row r="142" spans="1:7" ht="105" outlineLevel="4" x14ac:dyDescent="0.25">
      <c r="A142" s="4" t="s">
        <v>258</v>
      </c>
      <c r="B142" s="5" t="s">
        <v>259</v>
      </c>
      <c r="C142" s="6">
        <v>150000</v>
      </c>
      <c r="D142" s="6">
        <v>150000</v>
      </c>
      <c r="E142" s="6">
        <v>150000</v>
      </c>
      <c r="F142" s="6">
        <v>150000</v>
      </c>
      <c r="G142" s="21">
        <f t="shared" si="66"/>
        <v>100</v>
      </c>
    </row>
    <row r="143" spans="1:7" ht="105" outlineLevel="4" x14ac:dyDescent="0.25">
      <c r="A143" s="4" t="s">
        <v>260</v>
      </c>
      <c r="B143" s="5" t="s">
        <v>261</v>
      </c>
      <c r="C143" s="6">
        <v>35000</v>
      </c>
      <c r="D143" s="6">
        <v>35000</v>
      </c>
      <c r="E143" s="6">
        <v>35000</v>
      </c>
      <c r="F143" s="6">
        <v>35000</v>
      </c>
      <c r="G143" s="21">
        <f t="shared" si="66"/>
        <v>100</v>
      </c>
    </row>
    <row r="144" spans="1:7" s="13" customFormat="1" ht="28.5" x14ac:dyDescent="0.2">
      <c r="A144" s="14" t="s">
        <v>262</v>
      </c>
      <c r="B144" s="15" t="s">
        <v>263</v>
      </c>
      <c r="C144" s="16">
        <f>C145+C230+C235</f>
        <v>467746835.58000004</v>
      </c>
      <c r="D144" s="16">
        <f t="shared" ref="D144:F144" si="74">D145+D230+D235</f>
        <v>556035424.08000004</v>
      </c>
      <c r="E144" s="16">
        <f t="shared" si="74"/>
        <v>556035424.08000004</v>
      </c>
      <c r="F144" s="16">
        <f t="shared" si="74"/>
        <v>550627863.73000002</v>
      </c>
      <c r="G144" s="20">
        <f t="shared" si="66"/>
        <v>99.027479164848671</v>
      </c>
    </row>
    <row r="145" spans="1:7" s="13" customFormat="1" ht="85.5" outlineLevel="1" x14ac:dyDescent="0.2">
      <c r="A145" s="14" t="s">
        <v>264</v>
      </c>
      <c r="B145" s="15" t="s">
        <v>265</v>
      </c>
      <c r="C145" s="16">
        <f>C146+C156+C184+C212</f>
        <v>467746835.58000004</v>
      </c>
      <c r="D145" s="16">
        <f t="shared" ref="D145:F145" si="75">D146+D156+D184+D212</f>
        <v>556035424.08000004</v>
      </c>
      <c r="E145" s="16">
        <f t="shared" si="75"/>
        <v>556035424.08000004</v>
      </c>
      <c r="F145" s="16">
        <f t="shared" si="75"/>
        <v>550790192.74000001</v>
      </c>
      <c r="G145" s="20">
        <f t="shared" si="66"/>
        <v>99.056673169937213</v>
      </c>
    </row>
    <row r="146" spans="1:7" ht="30" outlineLevel="2" x14ac:dyDescent="0.25">
      <c r="A146" s="4" t="s">
        <v>266</v>
      </c>
      <c r="B146" s="5" t="s">
        <v>267</v>
      </c>
      <c r="C146" s="6">
        <f>C147+C149+C151</f>
        <v>213339800</v>
      </c>
      <c r="D146" s="6">
        <f t="shared" ref="D146:F146" si="76">D147+D149+D151</f>
        <v>216151500</v>
      </c>
      <c r="E146" s="6">
        <f t="shared" si="76"/>
        <v>216151500</v>
      </c>
      <c r="F146" s="6">
        <f t="shared" si="76"/>
        <v>216151500</v>
      </c>
      <c r="G146" s="21">
        <f t="shared" si="66"/>
        <v>100</v>
      </c>
    </row>
    <row r="147" spans="1:7" ht="30" outlineLevel="3" x14ac:dyDescent="0.25">
      <c r="A147" s="4" t="s">
        <v>268</v>
      </c>
      <c r="B147" s="5" t="s">
        <v>269</v>
      </c>
      <c r="C147" s="6">
        <f>C148</f>
        <v>210756700</v>
      </c>
      <c r="D147" s="6">
        <f t="shared" ref="D147:F147" si="77">D148</f>
        <v>210756700</v>
      </c>
      <c r="E147" s="6">
        <f t="shared" si="77"/>
        <v>210756700</v>
      </c>
      <c r="F147" s="6">
        <f t="shared" si="77"/>
        <v>210756700</v>
      </c>
      <c r="G147" s="21">
        <f t="shared" si="66"/>
        <v>100</v>
      </c>
    </row>
    <row r="148" spans="1:7" ht="76.5" customHeight="1" outlineLevel="4" x14ac:dyDescent="0.25">
      <c r="A148" s="4" t="s">
        <v>270</v>
      </c>
      <c r="B148" s="5" t="s">
        <v>271</v>
      </c>
      <c r="C148" s="6">
        <v>210756700</v>
      </c>
      <c r="D148" s="6">
        <v>210756700</v>
      </c>
      <c r="E148" s="6">
        <v>210756700</v>
      </c>
      <c r="F148" s="6">
        <v>210756700</v>
      </c>
      <c r="G148" s="21">
        <f t="shared" si="66"/>
        <v>100</v>
      </c>
    </row>
    <row r="149" spans="1:7" ht="60" outlineLevel="3" x14ac:dyDescent="0.25">
      <c r="A149" s="4" t="s">
        <v>272</v>
      </c>
      <c r="B149" s="5" t="s">
        <v>273</v>
      </c>
      <c r="C149" s="6">
        <f>C150</f>
        <v>0</v>
      </c>
      <c r="D149" s="6">
        <f t="shared" ref="D149:F149" si="78">D150</f>
        <v>580000</v>
      </c>
      <c r="E149" s="6">
        <f t="shared" si="78"/>
        <v>580000</v>
      </c>
      <c r="F149" s="6">
        <f t="shared" si="78"/>
        <v>580000</v>
      </c>
      <c r="G149" s="21">
        <f t="shared" si="66"/>
        <v>100</v>
      </c>
    </row>
    <row r="150" spans="1:7" ht="75" outlineLevel="4" x14ac:dyDescent="0.25">
      <c r="A150" s="4" t="s">
        <v>274</v>
      </c>
      <c r="B150" s="5" t="s">
        <v>275</v>
      </c>
      <c r="C150" s="6">
        <v>0</v>
      </c>
      <c r="D150" s="6">
        <v>580000</v>
      </c>
      <c r="E150" s="6">
        <v>580000</v>
      </c>
      <c r="F150" s="6">
        <v>580000</v>
      </c>
      <c r="G150" s="21">
        <f t="shared" si="66"/>
        <v>100</v>
      </c>
    </row>
    <row r="151" spans="1:7" ht="15" outlineLevel="3" x14ac:dyDescent="0.25">
      <c r="A151" s="4" t="s">
        <v>276</v>
      </c>
      <c r="B151" s="5" t="s">
        <v>277</v>
      </c>
      <c r="C151" s="6">
        <f>C152</f>
        <v>2583100</v>
      </c>
      <c r="D151" s="6">
        <f t="shared" ref="D151:F151" si="79">D152</f>
        <v>4814800</v>
      </c>
      <c r="E151" s="6">
        <f t="shared" si="79"/>
        <v>4814800</v>
      </c>
      <c r="F151" s="6">
        <f t="shared" si="79"/>
        <v>4814800</v>
      </c>
      <c r="G151" s="21">
        <f t="shared" si="66"/>
        <v>100</v>
      </c>
    </row>
    <row r="152" spans="1:7" ht="30" outlineLevel="4" x14ac:dyDescent="0.25">
      <c r="A152" s="4" t="s">
        <v>278</v>
      </c>
      <c r="B152" s="5" t="s">
        <v>279</v>
      </c>
      <c r="C152" s="6">
        <f>C153+C154+C155</f>
        <v>2583100</v>
      </c>
      <c r="D152" s="6">
        <f t="shared" ref="D152:F152" si="80">D153+D154+D155</f>
        <v>4814800</v>
      </c>
      <c r="E152" s="6">
        <f t="shared" si="80"/>
        <v>4814800</v>
      </c>
      <c r="F152" s="6">
        <f t="shared" si="80"/>
        <v>4814800</v>
      </c>
      <c r="G152" s="21">
        <f t="shared" si="66"/>
        <v>100</v>
      </c>
    </row>
    <row r="153" spans="1:7" ht="45" outlineLevel="7" x14ac:dyDescent="0.25">
      <c r="A153" s="4"/>
      <c r="B153" s="22" t="s">
        <v>386</v>
      </c>
      <c r="C153" s="6">
        <v>539200</v>
      </c>
      <c r="D153" s="6">
        <v>539200</v>
      </c>
      <c r="E153" s="6">
        <v>539200</v>
      </c>
      <c r="F153" s="6">
        <v>539200</v>
      </c>
      <c r="G153" s="21">
        <f t="shared" si="66"/>
        <v>100</v>
      </c>
    </row>
    <row r="154" spans="1:7" ht="75" outlineLevel="7" x14ac:dyDescent="0.25">
      <c r="A154" s="4"/>
      <c r="B154" s="22" t="s">
        <v>387</v>
      </c>
      <c r="C154" s="6">
        <v>2043900</v>
      </c>
      <c r="D154" s="6">
        <v>393500</v>
      </c>
      <c r="E154" s="6">
        <v>393500</v>
      </c>
      <c r="F154" s="6">
        <v>393500</v>
      </c>
      <c r="G154" s="21">
        <f t="shared" si="66"/>
        <v>100</v>
      </c>
    </row>
    <row r="155" spans="1:7" ht="90" outlineLevel="7" x14ac:dyDescent="0.25">
      <c r="A155" s="4"/>
      <c r="B155" s="22" t="s">
        <v>388</v>
      </c>
      <c r="C155" s="6">
        <v>0</v>
      </c>
      <c r="D155" s="6">
        <v>3882100</v>
      </c>
      <c r="E155" s="6">
        <v>3882100</v>
      </c>
      <c r="F155" s="6">
        <v>3882100</v>
      </c>
      <c r="G155" s="21">
        <f t="shared" si="66"/>
        <v>100</v>
      </c>
    </row>
    <row r="156" spans="1:7" ht="50.25" customHeight="1" outlineLevel="2" x14ac:dyDescent="0.25">
      <c r="A156" s="4" t="s">
        <v>280</v>
      </c>
      <c r="B156" s="5" t="s">
        <v>281</v>
      </c>
      <c r="C156" s="6">
        <f>C157+C160+C162+C164+C166</f>
        <v>43572914.07</v>
      </c>
      <c r="D156" s="6">
        <f t="shared" ref="D156:F156" si="81">D157+D160+D162+D164+D166</f>
        <v>83950538.429999992</v>
      </c>
      <c r="E156" s="6">
        <f t="shared" si="81"/>
        <v>83950538.429999992</v>
      </c>
      <c r="F156" s="6">
        <f t="shared" si="81"/>
        <v>81835408.079999983</v>
      </c>
      <c r="G156" s="21">
        <f t="shared" si="66"/>
        <v>97.480504128316397</v>
      </c>
    </row>
    <row r="157" spans="1:7" ht="60" outlineLevel="3" x14ac:dyDescent="0.25">
      <c r="A157" s="4" t="s">
        <v>282</v>
      </c>
      <c r="B157" s="5" t="s">
        <v>283</v>
      </c>
      <c r="C157" s="6">
        <f>C158</f>
        <v>0</v>
      </c>
      <c r="D157" s="6">
        <f t="shared" ref="D157:F157" si="82">D158</f>
        <v>3406103.01</v>
      </c>
      <c r="E157" s="6">
        <f t="shared" si="82"/>
        <v>3406103.01</v>
      </c>
      <c r="F157" s="6">
        <f t="shared" si="82"/>
        <v>1476462.7</v>
      </c>
      <c r="G157" s="21">
        <f t="shared" si="66"/>
        <v>43.347564523599068</v>
      </c>
    </row>
    <row r="158" spans="1:7" ht="75" outlineLevel="4" x14ac:dyDescent="0.25">
      <c r="A158" s="4" t="s">
        <v>284</v>
      </c>
      <c r="B158" s="5" t="s">
        <v>285</v>
      </c>
      <c r="C158" s="6">
        <f>C159</f>
        <v>0</v>
      </c>
      <c r="D158" s="6">
        <f t="shared" ref="D158:F158" si="83">D159</f>
        <v>3406103.01</v>
      </c>
      <c r="E158" s="6">
        <f t="shared" si="83"/>
        <v>3406103.01</v>
      </c>
      <c r="F158" s="6">
        <f t="shared" si="83"/>
        <v>1476462.7</v>
      </c>
      <c r="G158" s="21">
        <f t="shared" si="66"/>
        <v>43.347564523599068</v>
      </c>
    </row>
    <row r="159" spans="1:7" ht="45" outlineLevel="7" x14ac:dyDescent="0.25">
      <c r="A159" s="4"/>
      <c r="B159" s="5" t="s">
        <v>389</v>
      </c>
      <c r="C159" s="6">
        <v>0</v>
      </c>
      <c r="D159" s="6">
        <v>3406103.01</v>
      </c>
      <c r="E159" s="6">
        <v>3406103.01</v>
      </c>
      <c r="F159" s="6">
        <v>1476462.7</v>
      </c>
      <c r="G159" s="21">
        <f t="shared" si="66"/>
        <v>43.347564523599068</v>
      </c>
    </row>
    <row r="160" spans="1:7" ht="60" outlineLevel="3" x14ac:dyDescent="0.25">
      <c r="A160" s="4" t="s">
        <v>286</v>
      </c>
      <c r="B160" s="5" t="s">
        <v>287</v>
      </c>
      <c r="C160" s="6">
        <f>C161</f>
        <v>0</v>
      </c>
      <c r="D160" s="6">
        <f t="shared" ref="D160:F160" si="84">D161</f>
        <v>470152</v>
      </c>
      <c r="E160" s="6">
        <f t="shared" si="84"/>
        <v>470152</v>
      </c>
      <c r="F160" s="6">
        <f t="shared" si="84"/>
        <v>470146</v>
      </c>
      <c r="G160" s="21">
        <f t="shared" si="66"/>
        <v>99.998723816978341</v>
      </c>
    </row>
    <row r="161" spans="1:7" ht="75" outlineLevel="4" x14ac:dyDescent="0.25">
      <c r="A161" s="4" t="s">
        <v>288</v>
      </c>
      <c r="B161" s="5" t="s">
        <v>289</v>
      </c>
      <c r="C161" s="6">
        <v>0</v>
      </c>
      <c r="D161" s="6">
        <v>470152</v>
      </c>
      <c r="E161" s="6">
        <v>470152</v>
      </c>
      <c r="F161" s="6">
        <v>470146</v>
      </c>
      <c r="G161" s="21">
        <f t="shared" si="66"/>
        <v>99.998723816978341</v>
      </c>
    </row>
    <row r="162" spans="1:7" ht="60" outlineLevel="3" x14ac:dyDescent="0.25">
      <c r="A162" s="4" t="s">
        <v>290</v>
      </c>
      <c r="B162" s="5" t="s">
        <v>291</v>
      </c>
      <c r="C162" s="6">
        <f>C163</f>
        <v>3470186.57</v>
      </c>
      <c r="D162" s="6">
        <f t="shared" ref="D162:F162" si="85">D163</f>
        <v>3470186.57</v>
      </c>
      <c r="E162" s="6">
        <f t="shared" si="85"/>
        <v>3470186.57</v>
      </c>
      <c r="F162" s="6">
        <f t="shared" si="85"/>
        <v>3470186.57</v>
      </c>
      <c r="G162" s="21">
        <f t="shared" si="66"/>
        <v>100</v>
      </c>
    </row>
    <row r="163" spans="1:7" ht="75" outlineLevel="4" x14ac:dyDescent="0.25">
      <c r="A163" s="4" t="s">
        <v>292</v>
      </c>
      <c r="B163" s="5" t="s">
        <v>293</v>
      </c>
      <c r="C163" s="6">
        <v>3470186.57</v>
      </c>
      <c r="D163" s="6">
        <v>3470186.57</v>
      </c>
      <c r="E163" s="6">
        <v>3470186.57</v>
      </c>
      <c r="F163" s="6">
        <v>3470186.57</v>
      </c>
      <c r="G163" s="21">
        <f t="shared" ref="G163:G211" si="86">F163/E163*100</f>
        <v>100</v>
      </c>
    </row>
    <row r="164" spans="1:7" ht="60" outlineLevel="3" x14ac:dyDescent="0.25">
      <c r="A164" s="4" t="s">
        <v>294</v>
      </c>
      <c r="B164" s="5" t="s">
        <v>295</v>
      </c>
      <c r="C164" s="6">
        <f>C165</f>
        <v>0</v>
      </c>
      <c r="D164" s="6">
        <f t="shared" ref="D164:F164" si="87">D165</f>
        <v>297990</v>
      </c>
      <c r="E164" s="6">
        <f t="shared" si="87"/>
        <v>297990</v>
      </c>
      <c r="F164" s="6">
        <f t="shared" si="87"/>
        <v>297980.15999999997</v>
      </c>
      <c r="G164" s="21">
        <f t="shared" si="86"/>
        <v>99.996697875767637</v>
      </c>
    </row>
    <row r="165" spans="1:7" ht="75" outlineLevel="4" x14ac:dyDescent="0.25">
      <c r="A165" s="4" t="s">
        <v>296</v>
      </c>
      <c r="B165" s="5" t="s">
        <v>297</v>
      </c>
      <c r="C165" s="6">
        <v>0</v>
      </c>
      <c r="D165" s="6">
        <v>297990</v>
      </c>
      <c r="E165" s="6">
        <v>297990</v>
      </c>
      <c r="F165" s="6">
        <v>297980.15999999997</v>
      </c>
      <c r="G165" s="21">
        <f t="shared" si="86"/>
        <v>99.996697875767637</v>
      </c>
    </row>
    <row r="166" spans="1:7" ht="15" outlineLevel="3" x14ac:dyDescent="0.25">
      <c r="A166" s="4" t="s">
        <v>298</v>
      </c>
      <c r="B166" s="5" t="s">
        <v>299</v>
      </c>
      <c r="C166" s="6">
        <f>C167</f>
        <v>40102727.5</v>
      </c>
      <c r="D166" s="6">
        <f t="shared" ref="D166:F166" si="88">D167</f>
        <v>76306106.849999994</v>
      </c>
      <c r="E166" s="6">
        <f t="shared" si="88"/>
        <v>76306106.849999994</v>
      </c>
      <c r="F166" s="6">
        <f t="shared" si="88"/>
        <v>76120632.649999991</v>
      </c>
      <c r="G166" s="21">
        <f t="shared" si="86"/>
        <v>99.756934002196445</v>
      </c>
    </row>
    <row r="167" spans="1:7" ht="30" outlineLevel="4" x14ac:dyDescent="0.25">
      <c r="A167" s="4" t="s">
        <v>300</v>
      </c>
      <c r="B167" s="5" t="s">
        <v>301</v>
      </c>
      <c r="C167" s="6">
        <f>C168+C169+C170+C171+C172+C173+C174+C175+C176+C177+C178+C179+C180+C181+C182+C183</f>
        <v>40102727.5</v>
      </c>
      <c r="D167" s="6">
        <f>D168+D169+D170+D171+D172+D173+D174+D175+D176+D177+D178+D179+D180+D181+D182+D183</f>
        <v>76306106.849999994</v>
      </c>
      <c r="E167" s="6">
        <f>E168+E169+E170+E171+E172+E173+E174+E175+E176+E177+E178+E179+E180+E181+E182+E183</f>
        <v>76306106.849999994</v>
      </c>
      <c r="F167" s="6">
        <f>F168+F169+F170+F171+F172+F173+F174+F175+F176+F177+F178+F179+F180+F181+F182+F183</f>
        <v>76120632.649999991</v>
      </c>
      <c r="G167" s="21">
        <f t="shared" si="86"/>
        <v>99.756934002196445</v>
      </c>
    </row>
    <row r="168" spans="1:7" ht="105" outlineLevel="4" x14ac:dyDescent="0.25">
      <c r="A168" s="4"/>
      <c r="B168" s="23" t="s">
        <v>390</v>
      </c>
      <c r="C168" s="6">
        <v>14395300</v>
      </c>
      <c r="D168" s="6">
        <v>11857149.15</v>
      </c>
      <c r="E168" s="6">
        <v>11857149.15</v>
      </c>
      <c r="F168" s="6">
        <v>11857149.15</v>
      </c>
      <c r="G168" s="21">
        <f t="shared" si="86"/>
        <v>100</v>
      </c>
    </row>
    <row r="169" spans="1:7" ht="75" outlineLevel="4" x14ac:dyDescent="0.25">
      <c r="A169" s="4"/>
      <c r="B169" s="23" t="s">
        <v>391</v>
      </c>
      <c r="C169" s="6">
        <v>72000</v>
      </c>
      <c r="D169" s="6">
        <v>72000</v>
      </c>
      <c r="E169" s="6">
        <v>72000</v>
      </c>
      <c r="F169" s="6">
        <v>72000</v>
      </c>
      <c r="G169" s="21">
        <f t="shared" si="86"/>
        <v>100</v>
      </c>
    </row>
    <row r="170" spans="1:7" ht="46.5" customHeight="1" outlineLevel="4" x14ac:dyDescent="0.25">
      <c r="A170" s="4"/>
      <c r="B170" s="23" t="s">
        <v>392</v>
      </c>
      <c r="C170" s="6">
        <v>1114200</v>
      </c>
      <c r="D170" s="6">
        <v>1114200</v>
      </c>
      <c r="E170" s="6">
        <v>1114200</v>
      </c>
      <c r="F170" s="6">
        <v>1114200</v>
      </c>
      <c r="G170" s="21">
        <f t="shared" si="86"/>
        <v>100</v>
      </c>
    </row>
    <row r="171" spans="1:7" ht="107.25" customHeight="1" outlineLevel="4" x14ac:dyDescent="0.25">
      <c r="A171" s="4"/>
      <c r="B171" s="23" t="s">
        <v>393</v>
      </c>
      <c r="C171" s="6">
        <v>22997264.059999999</v>
      </c>
      <c r="D171" s="6">
        <v>22997264.059999999</v>
      </c>
      <c r="E171" s="6">
        <v>22997264.059999999</v>
      </c>
      <c r="F171" s="6">
        <v>22811789.859999999</v>
      </c>
      <c r="G171" s="21">
        <f t="shared" si="86"/>
        <v>99.193494497797232</v>
      </c>
    </row>
    <row r="172" spans="1:7" ht="90" outlineLevel="4" x14ac:dyDescent="0.25">
      <c r="A172" s="4"/>
      <c r="B172" s="23" t="s">
        <v>394</v>
      </c>
      <c r="C172" s="6">
        <v>1252114.44</v>
      </c>
      <c r="D172" s="6">
        <v>1252114.44</v>
      </c>
      <c r="E172" s="6">
        <v>1252114.44</v>
      </c>
      <c r="F172" s="6">
        <v>1252114.44</v>
      </c>
      <c r="G172" s="21">
        <f t="shared" si="86"/>
        <v>100</v>
      </c>
    </row>
    <row r="173" spans="1:7" ht="170.25" customHeight="1" outlineLevel="4" x14ac:dyDescent="0.25">
      <c r="A173" s="4"/>
      <c r="B173" s="23" t="s">
        <v>395</v>
      </c>
      <c r="C173" s="6">
        <v>271849</v>
      </c>
      <c r="D173" s="6">
        <v>266542.18</v>
      </c>
      <c r="E173" s="6">
        <v>266542.18</v>
      </c>
      <c r="F173" s="6">
        <v>266542.18</v>
      </c>
      <c r="G173" s="21">
        <f t="shared" si="86"/>
        <v>100</v>
      </c>
    </row>
    <row r="174" spans="1:7" ht="75" outlineLevel="7" x14ac:dyDescent="0.25">
      <c r="A174" s="4"/>
      <c r="B174" s="5" t="s">
        <v>397</v>
      </c>
      <c r="C174" s="6">
        <v>0</v>
      </c>
      <c r="D174" s="6">
        <v>453150</v>
      </c>
      <c r="E174" s="6">
        <v>453150</v>
      </c>
      <c r="F174" s="6">
        <v>453150</v>
      </c>
      <c r="G174" s="21">
        <f t="shared" si="86"/>
        <v>100</v>
      </c>
    </row>
    <row r="175" spans="1:7" ht="75" outlineLevel="7" x14ac:dyDescent="0.25">
      <c r="A175" s="4"/>
      <c r="B175" s="5" t="s">
        <v>401</v>
      </c>
      <c r="C175" s="6">
        <v>0</v>
      </c>
      <c r="D175" s="6">
        <v>17163053.690000001</v>
      </c>
      <c r="E175" s="6">
        <v>17163053.690000001</v>
      </c>
      <c r="F175" s="6">
        <v>17163053.690000001</v>
      </c>
      <c r="G175" s="21">
        <f t="shared" si="86"/>
        <v>100</v>
      </c>
    </row>
    <row r="176" spans="1:7" ht="45" outlineLevel="7" x14ac:dyDescent="0.25">
      <c r="A176" s="4"/>
      <c r="B176" s="5" t="s">
        <v>396</v>
      </c>
      <c r="C176" s="6">
        <v>0</v>
      </c>
      <c r="D176" s="6">
        <v>2999999.99</v>
      </c>
      <c r="E176" s="6">
        <v>2999999.99</v>
      </c>
      <c r="F176" s="6">
        <v>2999999.99</v>
      </c>
      <c r="G176" s="21">
        <f t="shared" si="86"/>
        <v>100</v>
      </c>
    </row>
    <row r="177" spans="1:7" ht="120" outlineLevel="7" x14ac:dyDescent="0.25">
      <c r="A177" s="4"/>
      <c r="B177" s="5" t="s">
        <v>399</v>
      </c>
      <c r="C177" s="6">
        <v>0</v>
      </c>
      <c r="D177" s="6">
        <v>5130000</v>
      </c>
      <c r="E177" s="6">
        <v>5130000</v>
      </c>
      <c r="F177" s="6">
        <v>5130000</v>
      </c>
      <c r="G177" s="21">
        <f t="shared" si="86"/>
        <v>100</v>
      </c>
    </row>
    <row r="178" spans="1:7" ht="30" outlineLevel="7" x14ac:dyDescent="0.25">
      <c r="A178" s="4"/>
      <c r="B178" s="5" t="s">
        <v>398</v>
      </c>
      <c r="C178" s="6">
        <v>0</v>
      </c>
      <c r="D178" s="6">
        <v>194400</v>
      </c>
      <c r="E178" s="6">
        <v>194400</v>
      </c>
      <c r="F178" s="6">
        <v>194400</v>
      </c>
      <c r="G178" s="21">
        <f t="shared" si="86"/>
        <v>100</v>
      </c>
    </row>
    <row r="179" spans="1:7" ht="135" outlineLevel="7" x14ac:dyDescent="0.25">
      <c r="A179" s="4"/>
      <c r="B179" s="5" t="s">
        <v>400</v>
      </c>
      <c r="C179" s="6">
        <v>0</v>
      </c>
      <c r="D179" s="6">
        <v>1549539.59</v>
      </c>
      <c r="E179" s="6">
        <v>1549539.59</v>
      </c>
      <c r="F179" s="6">
        <v>1549539.59</v>
      </c>
      <c r="G179" s="21">
        <f t="shared" si="86"/>
        <v>100</v>
      </c>
    </row>
    <row r="180" spans="1:7" ht="153" customHeight="1" outlineLevel="7" x14ac:dyDescent="0.25">
      <c r="A180" s="4"/>
      <c r="B180" s="7" t="s">
        <v>302</v>
      </c>
      <c r="C180" s="6">
        <v>0</v>
      </c>
      <c r="D180" s="6">
        <v>6099549.3700000001</v>
      </c>
      <c r="E180" s="6">
        <v>6099549.3700000001</v>
      </c>
      <c r="F180" s="6">
        <v>6099549.3700000001</v>
      </c>
      <c r="G180" s="21">
        <f t="shared" si="86"/>
        <v>100</v>
      </c>
    </row>
    <row r="181" spans="1:7" ht="60" outlineLevel="7" x14ac:dyDescent="0.25">
      <c r="A181" s="4"/>
      <c r="B181" s="5" t="s">
        <v>402</v>
      </c>
      <c r="C181" s="6">
        <v>0</v>
      </c>
      <c r="D181" s="6">
        <v>250660</v>
      </c>
      <c r="E181" s="6">
        <v>250660</v>
      </c>
      <c r="F181" s="6">
        <v>250660</v>
      </c>
      <c r="G181" s="21">
        <f t="shared" si="86"/>
        <v>100</v>
      </c>
    </row>
    <row r="182" spans="1:7" ht="75" outlineLevel="7" x14ac:dyDescent="0.25">
      <c r="A182" s="4"/>
      <c r="B182" s="5" t="s">
        <v>403</v>
      </c>
      <c r="C182" s="6">
        <v>0</v>
      </c>
      <c r="D182" s="6">
        <v>3638375.72</v>
      </c>
      <c r="E182" s="6">
        <v>3638375.72</v>
      </c>
      <c r="F182" s="6">
        <v>3638375.72</v>
      </c>
      <c r="G182" s="21">
        <f t="shared" si="86"/>
        <v>100</v>
      </c>
    </row>
    <row r="183" spans="1:7" ht="75" outlineLevel="7" x14ac:dyDescent="0.25">
      <c r="A183" s="4"/>
      <c r="B183" s="5" t="s">
        <v>404</v>
      </c>
      <c r="C183" s="6">
        <v>0</v>
      </c>
      <c r="D183" s="6">
        <v>1268108.6599999999</v>
      </c>
      <c r="E183" s="6">
        <v>1268108.6599999999</v>
      </c>
      <c r="F183" s="6">
        <v>1268108.6599999999</v>
      </c>
      <c r="G183" s="21">
        <f t="shared" si="86"/>
        <v>100</v>
      </c>
    </row>
    <row r="184" spans="1:7" ht="45" outlineLevel="2" x14ac:dyDescent="0.25">
      <c r="A184" s="25" t="s">
        <v>303</v>
      </c>
      <c r="B184" s="5" t="s">
        <v>304</v>
      </c>
      <c r="C184" s="26">
        <f>C185+C200+C203+C205+C207+C209</f>
        <v>195641429.91</v>
      </c>
      <c r="D184" s="26">
        <f t="shared" ref="D184:F184" si="89">D185+D200+D203+D205+D207+D209</f>
        <v>229679665.55000001</v>
      </c>
      <c r="E184" s="26">
        <f t="shared" si="89"/>
        <v>229679665.55000001</v>
      </c>
      <c r="F184" s="26">
        <f t="shared" si="89"/>
        <v>226549565.55000001</v>
      </c>
      <c r="G184" s="21">
        <f t="shared" si="86"/>
        <v>98.637188889793734</v>
      </c>
    </row>
    <row r="185" spans="1:7" ht="60" outlineLevel="3" x14ac:dyDescent="0.25">
      <c r="A185" s="4" t="s">
        <v>305</v>
      </c>
      <c r="B185" s="5" t="s">
        <v>306</v>
      </c>
      <c r="C185" s="6">
        <f>C186</f>
        <v>175084400</v>
      </c>
      <c r="D185" s="6">
        <f t="shared" ref="D185:F185" si="90">D186</f>
        <v>209036710</v>
      </c>
      <c r="E185" s="6">
        <f t="shared" si="90"/>
        <v>209036710</v>
      </c>
      <c r="F185" s="6">
        <f t="shared" si="90"/>
        <v>205906610</v>
      </c>
      <c r="G185" s="21">
        <f t="shared" si="86"/>
        <v>98.502607508508916</v>
      </c>
    </row>
    <row r="186" spans="1:7" ht="75" outlineLevel="4" x14ac:dyDescent="0.25">
      <c r="A186" s="4" t="s">
        <v>307</v>
      </c>
      <c r="B186" s="5" t="s">
        <v>308</v>
      </c>
      <c r="C186" s="6">
        <f>C187+C188+C189+C190+C191+C192+C193+C194+C195+C196+C197+C198+C199</f>
        <v>175084400</v>
      </c>
      <c r="D186" s="6">
        <f t="shared" ref="D186:F186" si="91">D187+D188+D189+D190+D191+D192+D193+D194+D195+D196+D197+D198+D199</f>
        <v>209036710</v>
      </c>
      <c r="E186" s="6">
        <f t="shared" si="91"/>
        <v>209036710</v>
      </c>
      <c r="F186" s="6">
        <f t="shared" si="91"/>
        <v>205906610</v>
      </c>
      <c r="G186" s="21">
        <f t="shared" si="86"/>
        <v>98.502607508508916</v>
      </c>
    </row>
    <row r="187" spans="1:7" ht="48.75" customHeight="1" outlineLevel="4" x14ac:dyDescent="0.25">
      <c r="A187" s="4"/>
      <c r="B187" s="23" t="s">
        <v>405</v>
      </c>
      <c r="C187" s="6">
        <v>164657700</v>
      </c>
      <c r="D187" s="6">
        <v>198152710</v>
      </c>
      <c r="E187" s="6">
        <v>198152710</v>
      </c>
      <c r="F187" s="6">
        <v>195022610</v>
      </c>
      <c r="G187" s="21">
        <f t="shared" si="86"/>
        <v>98.42035973164333</v>
      </c>
    </row>
    <row r="188" spans="1:7" ht="75" outlineLevel="4" x14ac:dyDescent="0.25">
      <c r="A188" s="4"/>
      <c r="B188" s="23" t="s">
        <v>406</v>
      </c>
      <c r="C188" s="6">
        <v>1372200</v>
      </c>
      <c r="D188" s="6">
        <v>1406700</v>
      </c>
      <c r="E188" s="6">
        <v>1406700</v>
      </c>
      <c r="F188" s="6">
        <v>1406700</v>
      </c>
      <c r="G188" s="21">
        <f t="shared" si="86"/>
        <v>100</v>
      </c>
    </row>
    <row r="189" spans="1:7" ht="135" customHeight="1" outlineLevel="4" x14ac:dyDescent="0.25">
      <c r="A189" s="4"/>
      <c r="B189" s="23" t="s">
        <v>407</v>
      </c>
      <c r="C189" s="6">
        <v>92200</v>
      </c>
      <c r="D189" s="6">
        <v>94500</v>
      </c>
      <c r="E189" s="6">
        <v>94500</v>
      </c>
      <c r="F189" s="6">
        <v>94500</v>
      </c>
      <c r="G189" s="21">
        <f t="shared" si="86"/>
        <v>100</v>
      </c>
    </row>
    <row r="190" spans="1:7" ht="30" outlineLevel="4" x14ac:dyDescent="0.25">
      <c r="A190" s="4"/>
      <c r="B190" s="22" t="s">
        <v>408</v>
      </c>
      <c r="C190" s="6">
        <v>2814900</v>
      </c>
      <c r="D190" s="6">
        <v>2814900</v>
      </c>
      <c r="E190" s="6">
        <v>2814900</v>
      </c>
      <c r="F190" s="6">
        <v>2814900</v>
      </c>
      <c r="G190" s="21">
        <f t="shared" si="86"/>
        <v>100</v>
      </c>
    </row>
    <row r="191" spans="1:7" ht="182.25" customHeight="1" outlineLevel="4" x14ac:dyDescent="0.25">
      <c r="A191" s="4"/>
      <c r="B191" s="22" t="s">
        <v>409</v>
      </c>
      <c r="C191" s="6">
        <v>5153900</v>
      </c>
      <c r="D191" s="6">
        <v>5553900</v>
      </c>
      <c r="E191" s="6">
        <v>5553900</v>
      </c>
      <c r="F191" s="6">
        <v>5553900</v>
      </c>
      <c r="G191" s="21">
        <f t="shared" si="86"/>
        <v>100</v>
      </c>
    </row>
    <row r="192" spans="1:7" ht="120" outlineLevel="4" x14ac:dyDescent="0.25">
      <c r="A192" s="4"/>
      <c r="B192" s="23" t="s">
        <v>410</v>
      </c>
      <c r="C192" s="6">
        <v>1000</v>
      </c>
      <c r="D192" s="6">
        <v>1100</v>
      </c>
      <c r="E192" s="6">
        <v>1100</v>
      </c>
      <c r="F192" s="6">
        <v>1100</v>
      </c>
      <c r="G192" s="21">
        <f t="shared" si="86"/>
        <v>100</v>
      </c>
    </row>
    <row r="193" spans="1:7" ht="87" customHeight="1" outlineLevel="4" x14ac:dyDescent="0.25">
      <c r="A193" s="4"/>
      <c r="B193" s="22" t="s">
        <v>411</v>
      </c>
      <c r="C193" s="6">
        <v>345600</v>
      </c>
      <c r="D193" s="6">
        <v>354000</v>
      </c>
      <c r="E193" s="6">
        <v>354000</v>
      </c>
      <c r="F193" s="6">
        <v>354000</v>
      </c>
      <c r="G193" s="21">
        <f t="shared" si="86"/>
        <v>100</v>
      </c>
    </row>
    <row r="194" spans="1:7" ht="60" outlineLevel="4" x14ac:dyDescent="0.25">
      <c r="A194" s="4"/>
      <c r="B194" s="22" t="s">
        <v>412</v>
      </c>
      <c r="C194" s="6">
        <v>1600</v>
      </c>
      <c r="D194" s="6">
        <v>1600</v>
      </c>
      <c r="E194" s="6">
        <v>1600</v>
      </c>
      <c r="F194" s="6">
        <v>1600</v>
      </c>
      <c r="G194" s="21">
        <f t="shared" si="86"/>
        <v>100</v>
      </c>
    </row>
    <row r="195" spans="1:7" ht="60" outlineLevel="4" x14ac:dyDescent="0.25">
      <c r="A195" s="4"/>
      <c r="B195" s="22" t="s">
        <v>413</v>
      </c>
      <c r="C195" s="6">
        <v>73600</v>
      </c>
      <c r="D195" s="6">
        <v>75500</v>
      </c>
      <c r="E195" s="6">
        <v>75500</v>
      </c>
      <c r="F195" s="6">
        <v>75500</v>
      </c>
      <c r="G195" s="21">
        <f t="shared" si="86"/>
        <v>100</v>
      </c>
    </row>
    <row r="196" spans="1:7" ht="58.5" customHeight="1" outlineLevel="4" x14ac:dyDescent="0.25">
      <c r="A196" s="4"/>
      <c r="B196" s="22" t="s">
        <v>414</v>
      </c>
      <c r="C196" s="6">
        <v>184900</v>
      </c>
      <c r="D196" s="6">
        <v>184900</v>
      </c>
      <c r="E196" s="6">
        <v>184900</v>
      </c>
      <c r="F196" s="6">
        <v>184900</v>
      </c>
      <c r="G196" s="21">
        <f t="shared" si="86"/>
        <v>100</v>
      </c>
    </row>
    <row r="197" spans="1:7" ht="105" outlineLevel="4" x14ac:dyDescent="0.25">
      <c r="A197" s="4"/>
      <c r="B197" s="24" t="s">
        <v>415</v>
      </c>
      <c r="C197" s="6">
        <v>8000</v>
      </c>
      <c r="D197" s="6">
        <v>8200</v>
      </c>
      <c r="E197" s="6">
        <v>8200</v>
      </c>
      <c r="F197" s="6">
        <v>8200</v>
      </c>
      <c r="G197" s="21">
        <f t="shared" si="86"/>
        <v>100</v>
      </c>
    </row>
    <row r="198" spans="1:7" ht="90" outlineLevel="4" x14ac:dyDescent="0.25">
      <c r="A198" s="4"/>
      <c r="B198" s="22" t="s">
        <v>416</v>
      </c>
      <c r="C198" s="6">
        <v>362600</v>
      </c>
      <c r="D198" s="6">
        <v>372100</v>
      </c>
      <c r="E198" s="6">
        <v>372100</v>
      </c>
      <c r="F198" s="6">
        <v>372100</v>
      </c>
      <c r="G198" s="21">
        <f t="shared" si="86"/>
        <v>100</v>
      </c>
    </row>
    <row r="199" spans="1:7" ht="120" outlineLevel="4" x14ac:dyDescent="0.25">
      <c r="A199" s="4"/>
      <c r="B199" s="22" t="s">
        <v>417</v>
      </c>
      <c r="C199" s="6">
        <v>16200</v>
      </c>
      <c r="D199" s="6">
        <v>16600</v>
      </c>
      <c r="E199" s="6">
        <v>16600</v>
      </c>
      <c r="F199" s="6">
        <v>16600</v>
      </c>
      <c r="G199" s="21">
        <f t="shared" si="86"/>
        <v>100</v>
      </c>
    </row>
    <row r="200" spans="1:7" ht="120.75" customHeight="1" outlineLevel="3" x14ac:dyDescent="0.25">
      <c r="A200" s="4" t="s">
        <v>309</v>
      </c>
      <c r="B200" s="5" t="s">
        <v>310</v>
      </c>
      <c r="C200" s="6">
        <f>C201</f>
        <v>18577680</v>
      </c>
      <c r="D200" s="6">
        <f t="shared" ref="D200:F201" si="92">D201</f>
        <v>18577680</v>
      </c>
      <c r="E200" s="6">
        <f t="shared" si="92"/>
        <v>18577680</v>
      </c>
      <c r="F200" s="6">
        <f t="shared" si="92"/>
        <v>18577680</v>
      </c>
      <c r="G200" s="21">
        <f t="shared" si="86"/>
        <v>100</v>
      </c>
    </row>
    <row r="201" spans="1:7" ht="116.25" customHeight="1" outlineLevel="4" x14ac:dyDescent="0.25">
      <c r="A201" s="4" t="s">
        <v>311</v>
      </c>
      <c r="B201" s="5" t="s">
        <v>312</v>
      </c>
      <c r="C201" s="6">
        <f>C202</f>
        <v>18577680</v>
      </c>
      <c r="D201" s="6">
        <f t="shared" si="92"/>
        <v>18577680</v>
      </c>
      <c r="E201" s="6">
        <f t="shared" si="92"/>
        <v>18577680</v>
      </c>
      <c r="F201" s="6">
        <f t="shared" si="92"/>
        <v>18577680</v>
      </c>
      <c r="G201" s="21">
        <f t="shared" si="86"/>
        <v>100</v>
      </c>
    </row>
    <row r="202" spans="1:7" ht="200.25" customHeight="1" outlineLevel="4" x14ac:dyDescent="0.25">
      <c r="A202" s="4"/>
      <c r="B202" s="23" t="s">
        <v>418</v>
      </c>
      <c r="C202" s="6">
        <v>18577680</v>
      </c>
      <c r="D202" s="6">
        <v>18577680</v>
      </c>
      <c r="E202" s="6">
        <v>18577680</v>
      </c>
      <c r="F202" s="6">
        <v>18577680</v>
      </c>
      <c r="G202" s="21">
        <f t="shared" si="86"/>
        <v>100</v>
      </c>
    </row>
    <row r="203" spans="1:7" ht="90" outlineLevel="3" x14ac:dyDescent="0.25">
      <c r="A203" s="4" t="s">
        <v>313</v>
      </c>
      <c r="B203" s="5" t="s">
        <v>314</v>
      </c>
      <c r="C203" s="6">
        <f>C204</f>
        <v>902700</v>
      </c>
      <c r="D203" s="6">
        <f t="shared" ref="D203:F203" si="93">D204</f>
        <v>948000</v>
      </c>
      <c r="E203" s="6">
        <f t="shared" si="93"/>
        <v>948000</v>
      </c>
      <c r="F203" s="6">
        <f t="shared" si="93"/>
        <v>948000</v>
      </c>
      <c r="G203" s="21">
        <f t="shared" si="86"/>
        <v>100</v>
      </c>
    </row>
    <row r="204" spans="1:7" ht="105" outlineLevel="4" x14ac:dyDescent="0.25">
      <c r="A204" s="4" t="s">
        <v>315</v>
      </c>
      <c r="B204" s="5" t="s">
        <v>316</v>
      </c>
      <c r="C204" s="6">
        <v>902700</v>
      </c>
      <c r="D204" s="6">
        <v>948000</v>
      </c>
      <c r="E204" s="6">
        <v>948000</v>
      </c>
      <c r="F204" s="6">
        <v>948000</v>
      </c>
      <c r="G204" s="21">
        <f t="shared" si="86"/>
        <v>100</v>
      </c>
    </row>
    <row r="205" spans="1:7" ht="106.5" customHeight="1" outlineLevel="3" x14ac:dyDescent="0.25">
      <c r="A205" s="4" t="s">
        <v>317</v>
      </c>
      <c r="B205" s="5" t="s">
        <v>318</v>
      </c>
      <c r="C205" s="6">
        <f>C206</f>
        <v>2300</v>
      </c>
      <c r="D205" s="6">
        <f t="shared" ref="D205:F205" si="94">D206</f>
        <v>2300</v>
      </c>
      <c r="E205" s="6">
        <f t="shared" si="94"/>
        <v>2300</v>
      </c>
      <c r="F205" s="6">
        <f t="shared" si="94"/>
        <v>2300</v>
      </c>
      <c r="G205" s="21">
        <f t="shared" si="86"/>
        <v>100</v>
      </c>
    </row>
    <row r="206" spans="1:7" ht="119.25" customHeight="1" outlineLevel="4" x14ac:dyDescent="0.25">
      <c r="A206" s="4" t="s">
        <v>319</v>
      </c>
      <c r="B206" s="5" t="s">
        <v>320</v>
      </c>
      <c r="C206" s="6">
        <v>2300</v>
      </c>
      <c r="D206" s="6">
        <v>2300</v>
      </c>
      <c r="E206" s="6">
        <v>2300</v>
      </c>
      <c r="F206" s="6">
        <v>2300</v>
      </c>
      <c r="G206" s="21">
        <f t="shared" si="86"/>
        <v>100</v>
      </c>
    </row>
    <row r="207" spans="1:7" ht="45" outlineLevel="3" x14ac:dyDescent="0.25">
      <c r="A207" s="4" t="s">
        <v>321</v>
      </c>
      <c r="B207" s="5" t="s">
        <v>322</v>
      </c>
      <c r="C207" s="6">
        <f>C208</f>
        <v>927400</v>
      </c>
      <c r="D207" s="6">
        <f t="shared" ref="D207:F207" si="95">D208</f>
        <v>927400</v>
      </c>
      <c r="E207" s="6">
        <f t="shared" si="95"/>
        <v>927400</v>
      </c>
      <c r="F207" s="6">
        <f t="shared" si="95"/>
        <v>927400</v>
      </c>
      <c r="G207" s="21">
        <f t="shared" si="86"/>
        <v>100</v>
      </c>
    </row>
    <row r="208" spans="1:7" ht="60" outlineLevel="4" x14ac:dyDescent="0.25">
      <c r="A208" s="4" t="s">
        <v>323</v>
      </c>
      <c r="B208" s="5" t="s">
        <v>324</v>
      </c>
      <c r="C208" s="6">
        <v>927400</v>
      </c>
      <c r="D208" s="6">
        <v>927400</v>
      </c>
      <c r="E208" s="6">
        <v>927400</v>
      </c>
      <c r="F208" s="6">
        <v>927400</v>
      </c>
      <c r="G208" s="21">
        <f t="shared" si="86"/>
        <v>100</v>
      </c>
    </row>
    <row r="209" spans="1:7" ht="15" outlineLevel="3" x14ac:dyDescent="0.25">
      <c r="A209" s="4" t="s">
        <v>325</v>
      </c>
      <c r="B209" s="5" t="s">
        <v>326</v>
      </c>
      <c r="C209" s="6">
        <f>C210</f>
        <v>146949.91</v>
      </c>
      <c r="D209" s="6">
        <f t="shared" ref="D209:F209" si="96">D210</f>
        <v>187575.55</v>
      </c>
      <c r="E209" s="6">
        <f t="shared" si="96"/>
        <v>187575.55</v>
      </c>
      <c r="F209" s="6">
        <f t="shared" si="96"/>
        <v>187575.55</v>
      </c>
      <c r="G209" s="21">
        <f t="shared" si="86"/>
        <v>100</v>
      </c>
    </row>
    <row r="210" spans="1:7" ht="30" outlineLevel="4" x14ac:dyDescent="0.25">
      <c r="A210" s="4" t="s">
        <v>327</v>
      </c>
      <c r="B210" s="5" t="s">
        <v>328</v>
      </c>
      <c r="C210" s="6">
        <f>C211</f>
        <v>146949.91</v>
      </c>
      <c r="D210" s="6">
        <f t="shared" ref="D210:F210" si="97">D211</f>
        <v>187575.55</v>
      </c>
      <c r="E210" s="6">
        <f t="shared" si="97"/>
        <v>187575.55</v>
      </c>
      <c r="F210" s="6">
        <f t="shared" si="97"/>
        <v>187575.55</v>
      </c>
      <c r="G210" s="21">
        <f t="shared" si="86"/>
        <v>100</v>
      </c>
    </row>
    <row r="211" spans="1:7" ht="93.75" customHeight="1" outlineLevel="7" x14ac:dyDescent="0.25">
      <c r="A211" s="4"/>
      <c r="B211" s="23" t="s">
        <v>419</v>
      </c>
      <c r="C211" s="6">
        <v>146949.91</v>
      </c>
      <c r="D211" s="6">
        <v>187575.55</v>
      </c>
      <c r="E211" s="6">
        <v>187575.55</v>
      </c>
      <c r="F211" s="6">
        <v>187575.55</v>
      </c>
      <c r="G211" s="21">
        <f t="shared" si="86"/>
        <v>100</v>
      </c>
    </row>
    <row r="212" spans="1:7" ht="30" outlineLevel="2" x14ac:dyDescent="0.25">
      <c r="A212" s="4" t="s">
        <v>329</v>
      </c>
      <c r="B212" s="5" t="s">
        <v>330</v>
      </c>
      <c r="C212" s="6">
        <f>C213+C215+C217+C219</f>
        <v>15192691.6</v>
      </c>
      <c r="D212" s="6">
        <f t="shared" ref="D212:F212" si="98">D213+D215+D217+D219</f>
        <v>26253720.100000001</v>
      </c>
      <c r="E212" s="6">
        <f t="shared" si="98"/>
        <v>26253720.100000001</v>
      </c>
      <c r="F212" s="6">
        <f t="shared" si="98"/>
        <v>26253719.109999999</v>
      </c>
      <c r="G212" s="21">
        <f t="shared" ref="G212:G229" si="99">F212/E212*100</f>
        <v>99.999996229105818</v>
      </c>
    </row>
    <row r="213" spans="1:7" ht="282.75" customHeight="1" outlineLevel="3" x14ac:dyDescent="0.25">
      <c r="A213" s="4" t="s">
        <v>331</v>
      </c>
      <c r="B213" s="7" t="s">
        <v>332</v>
      </c>
      <c r="C213" s="6">
        <f>C214</f>
        <v>0</v>
      </c>
      <c r="D213" s="6">
        <f t="shared" ref="D213:F213" si="100">D214</f>
        <v>190700</v>
      </c>
      <c r="E213" s="6">
        <f t="shared" si="100"/>
        <v>190700</v>
      </c>
      <c r="F213" s="6">
        <f t="shared" si="100"/>
        <v>190700</v>
      </c>
      <c r="G213" s="21">
        <f t="shared" si="99"/>
        <v>100</v>
      </c>
    </row>
    <row r="214" spans="1:7" ht="303.75" customHeight="1" outlineLevel="4" x14ac:dyDescent="0.25">
      <c r="A214" s="4" t="s">
        <v>333</v>
      </c>
      <c r="B214" s="7" t="s">
        <v>334</v>
      </c>
      <c r="C214" s="6">
        <v>0</v>
      </c>
      <c r="D214" s="6">
        <v>190700</v>
      </c>
      <c r="E214" s="6">
        <v>190700</v>
      </c>
      <c r="F214" s="6">
        <v>190700</v>
      </c>
      <c r="G214" s="21">
        <f t="shared" si="99"/>
        <v>100</v>
      </c>
    </row>
    <row r="215" spans="1:7" ht="150" outlineLevel="3" x14ac:dyDescent="0.25">
      <c r="A215" s="4" t="s">
        <v>335</v>
      </c>
      <c r="B215" s="5" t="s">
        <v>336</v>
      </c>
      <c r="C215" s="6">
        <f>C216</f>
        <v>114991.6</v>
      </c>
      <c r="D215" s="6">
        <f t="shared" ref="D215:F215" si="101">D216</f>
        <v>115337</v>
      </c>
      <c r="E215" s="6">
        <f t="shared" si="101"/>
        <v>115337</v>
      </c>
      <c r="F215" s="6">
        <f t="shared" si="101"/>
        <v>115337</v>
      </c>
      <c r="G215" s="21">
        <f t="shared" si="99"/>
        <v>100</v>
      </c>
    </row>
    <row r="216" spans="1:7" ht="165" outlineLevel="4" x14ac:dyDescent="0.25">
      <c r="A216" s="4" t="s">
        <v>337</v>
      </c>
      <c r="B216" s="5" t="s">
        <v>338</v>
      </c>
      <c r="C216" s="6">
        <v>114991.6</v>
      </c>
      <c r="D216" s="6">
        <v>115337</v>
      </c>
      <c r="E216" s="6">
        <v>115337</v>
      </c>
      <c r="F216" s="6">
        <v>115337</v>
      </c>
      <c r="G216" s="21">
        <f t="shared" si="99"/>
        <v>100</v>
      </c>
    </row>
    <row r="217" spans="1:7" ht="225" outlineLevel="3" x14ac:dyDescent="0.25">
      <c r="A217" s="4" t="s">
        <v>339</v>
      </c>
      <c r="B217" s="7" t="s">
        <v>340</v>
      </c>
      <c r="C217" s="6">
        <f>C218</f>
        <v>7366700</v>
      </c>
      <c r="D217" s="6">
        <f t="shared" ref="D217:F217" si="102">D218</f>
        <v>14205900</v>
      </c>
      <c r="E217" s="6">
        <f t="shared" si="102"/>
        <v>14205900</v>
      </c>
      <c r="F217" s="6">
        <f t="shared" si="102"/>
        <v>14205900</v>
      </c>
      <c r="G217" s="21">
        <f t="shared" si="99"/>
        <v>100</v>
      </c>
    </row>
    <row r="218" spans="1:7" ht="224.25" customHeight="1" outlineLevel="4" x14ac:dyDescent="0.25">
      <c r="A218" s="4" t="s">
        <v>341</v>
      </c>
      <c r="B218" s="7" t="s">
        <v>342</v>
      </c>
      <c r="C218" s="6">
        <v>7366700</v>
      </c>
      <c r="D218" s="6">
        <v>14205900</v>
      </c>
      <c r="E218" s="6">
        <v>14205900</v>
      </c>
      <c r="F218" s="6">
        <v>14205900</v>
      </c>
      <c r="G218" s="21">
        <f t="shared" si="99"/>
        <v>100</v>
      </c>
    </row>
    <row r="219" spans="1:7" ht="45" outlineLevel="3" x14ac:dyDescent="0.25">
      <c r="A219" s="4" t="s">
        <v>343</v>
      </c>
      <c r="B219" s="5" t="s">
        <v>344</v>
      </c>
      <c r="C219" s="6">
        <f>C220</f>
        <v>7711000</v>
      </c>
      <c r="D219" s="6">
        <f t="shared" ref="D219:F219" si="103">D220</f>
        <v>11741783.1</v>
      </c>
      <c r="E219" s="6">
        <f t="shared" si="103"/>
        <v>11741783.1</v>
      </c>
      <c r="F219" s="6">
        <f t="shared" si="103"/>
        <v>11741782.109999999</v>
      </c>
      <c r="G219" s="21">
        <f t="shared" si="99"/>
        <v>99.9999915685719</v>
      </c>
    </row>
    <row r="220" spans="1:7" ht="60" outlineLevel="4" x14ac:dyDescent="0.25">
      <c r="A220" s="4" t="s">
        <v>345</v>
      </c>
      <c r="B220" s="5" t="s">
        <v>346</v>
      </c>
      <c r="C220" s="6">
        <f>C221+C222+C223+C224+C225+C226+C227+C228+C229</f>
        <v>7711000</v>
      </c>
      <c r="D220" s="6">
        <f t="shared" ref="D220:F220" si="104">D221+D222+D223+D224+D225+D226+D227+D228+D229</f>
        <v>11741783.1</v>
      </c>
      <c r="E220" s="6">
        <f t="shared" si="104"/>
        <v>11741783.1</v>
      </c>
      <c r="F220" s="6">
        <f t="shared" si="104"/>
        <v>11741782.109999999</v>
      </c>
      <c r="G220" s="21">
        <f t="shared" si="99"/>
        <v>99.9999915685719</v>
      </c>
    </row>
    <row r="221" spans="1:7" ht="120" outlineLevel="4" x14ac:dyDescent="0.25">
      <c r="A221" s="4"/>
      <c r="B221" s="23" t="s">
        <v>420</v>
      </c>
      <c r="C221" s="6">
        <v>7361000</v>
      </c>
      <c r="D221" s="6">
        <v>7057580</v>
      </c>
      <c r="E221" s="6">
        <v>7057580</v>
      </c>
      <c r="F221" s="6">
        <v>7057579.0099999998</v>
      </c>
      <c r="G221" s="21">
        <f t="shared" si="99"/>
        <v>99.999985972528833</v>
      </c>
    </row>
    <row r="222" spans="1:7" ht="105" outlineLevel="4" x14ac:dyDescent="0.25">
      <c r="A222" s="4"/>
      <c r="B222" s="23" t="s">
        <v>421</v>
      </c>
      <c r="C222" s="6">
        <v>350000</v>
      </c>
      <c r="D222" s="6">
        <v>350000</v>
      </c>
      <c r="E222" s="6">
        <v>350000</v>
      </c>
      <c r="F222" s="6">
        <v>350000</v>
      </c>
      <c r="G222" s="21">
        <f t="shared" si="99"/>
        <v>100</v>
      </c>
    </row>
    <row r="223" spans="1:7" ht="45" customHeight="1" outlineLevel="7" x14ac:dyDescent="0.25">
      <c r="A223" s="4"/>
      <c r="B223" s="5" t="s">
        <v>422</v>
      </c>
      <c r="C223" s="6">
        <v>0</v>
      </c>
      <c r="D223" s="6">
        <v>2000000</v>
      </c>
      <c r="E223" s="6">
        <v>2000000</v>
      </c>
      <c r="F223" s="6">
        <v>2000000</v>
      </c>
      <c r="G223" s="21">
        <f t="shared" si="99"/>
        <v>100</v>
      </c>
    </row>
    <row r="224" spans="1:7" ht="60" outlineLevel="7" x14ac:dyDescent="0.25">
      <c r="A224" s="4"/>
      <c r="B224" s="5" t="s">
        <v>423</v>
      </c>
      <c r="C224" s="6">
        <v>0</v>
      </c>
      <c r="D224" s="6">
        <v>44000</v>
      </c>
      <c r="E224" s="6">
        <v>44000</v>
      </c>
      <c r="F224" s="6">
        <v>44000</v>
      </c>
      <c r="G224" s="21">
        <f t="shared" si="99"/>
        <v>100</v>
      </c>
    </row>
    <row r="225" spans="1:7" ht="45" outlineLevel="7" x14ac:dyDescent="0.25">
      <c r="A225" s="4"/>
      <c r="B225" s="5" t="s">
        <v>424</v>
      </c>
      <c r="C225" s="6">
        <v>0</v>
      </c>
      <c r="D225" s="6">
        <v>20000</v>
      </c>
      <c r="E225" s="6">
        <v>20000</v>
      </c>
      <c r="F225" s="6">
        <v>20000</v>
      </c>
      <c r="G225" s="21">
        <f t="shared" si="99"/>
        <v>100</v>
      </c>
    </row>
    <row r="226" spans="1:7" ht="60" outlineLevel="7" x14ac:dyDescent="0.25">
      <c r="A226" s="4"/>
      <c r="B226" s="5" t="s">
        <v>425</v>
      </c>
      <c r="C226" s="6">
        <v>0</v>
      </c>
      <c r="D226" s="6">
        <v>360554.1</v>
      </c>
      <c r="E226" s="6">
        <v>360554.1</v>
      </c>
      <c r="F226" s="6">
        <v>360554.1</v>
      </c>
      <c r="G226" s="21">
        <f t="shared" si="99"/>
        <v>100</v>
      </c>
    </row>
    <row r="227" spans="1:7" ht="120" outlineLevel="7" x14ac:dyDescent="0.25">
      <c r="A227" s="4"/>
      <c r="B227" s="5" t="s">
        <v>426</v>
      </c>
      <c r="C227" s="6">
        <v>0</v>
      </c>
      <c r="D227" s="6">
        <v>304900</v>
      </c>
      <c r="E227" s="6">
        <v>304900</v>
      </c>
      <c r="F227" s="6">
        <v>304900</v>
      </c>
      <c r="G227" s="21">
        <f t="shared" si="99"/>
        <v>100</v>
      </c>
    </row>
    <row r="228" spans="1:7" ht="75" outlineLevel="7" x14ac:dyDescent="0.25">
      <c r="A228" s="4"/>
      <c r="B228" s="5" t="s">
        <v>427</v>
      </c>
      <c r="C228" s="6">
        <v>0</v>
      </c>
      <c r="D228" s="6">
        <v>1200000</v>
      </c>
      <c r="E228" s="6">
        <v>1200000</v>
      </c>
      <c r="F228" s="6">
        <v>1200000</v>
      </c>
      <c r="G228" s="21">
        <f t="shared" si="99"/>
        <v>100</v>
      </c>
    </row>
    <row r="229" spans="1:7" ht="45" outlineLevel="7" x14ac:dyDescent="0.25">
      <c r="A229" s="4"/>
      <c r="B229" s="5" t="s">
        <v>428</v>
      </c>
      <c r="C229" s="6">
        <v>0</v>
      </c>
      <c r="D229" s="6">
        <v>404749</v>
      </c>
      <c r="E229" s="6">
        <v>404749</v>
      </c>
      <c r="F229" s="6">
        <v>404749</v>
      </c>
      <c r="G229" s="21">
        <f t="shared" si="99"/>
        <v>100</v>
      </c>
    </row>
    <row r="230" spans="1:7" s="13" customFormat="1" ht="171" outlineLevel="1" x14ac:dyDescent="0.2">
      <c r="A230" s="14" t="s">
        <v>347</v>
      </c>
      <c r="B230" s="15" t="s">
        <v>348</v>
      </c>
      <c r="C230" s="16">
        <f>C231</f>
        <v>0</v>
      </c>
      <c r="D230" s="16">
        <f t="shared" ref="D230:F230" si="105">D231</f>
        <v>0</v>
      </c>
      <c r="E230" s="16">
        <f t="shared" si="105"/>
        <v>0</v>
      </c>
      <c r="F230" s="16">
        <f t="shared" si="105"/>
        <v>760668.54</v>
      </c>
      <c r="G230" s="20">
        <v>0</v>
      </c>
    </row>
    <row r="231" spans="1:7" ht="166.5" customHeight="1" outlineLevel="2" x14ac:dyDescent="0.25">
      <c r="A231" s="4" t="s">
        <v>349</v>
      </c>
      <c r="B231" s="7" t="s">
        <v>350</v>
      </c>
      <c r="C231" s="6">
        <f>C232</f>
        <v>0</v>
      </c>
      <c r="D231" s="6">
        <f t="shared" ref="D231:F231" si="106">D232</f>
        <v>0</v>
      </c>
      <c r="E231" s="6">
        <f t="shared" si="106"/>
        <v>0</v>
      </c>
      <c r="F231" s="6">
        <f t="shared" si="106"/>
        <v>760668.54</v>
      </c>
      <c r="G231" s="21">
        <v>0</v>
      </c>
    </row>
    <row r="232" spans="1:7" ht="163.5" customHeight="1" outlineLevel="3" x14ac:dyDescent="0.25">
      <c r="A232" s="4" t="s">
        <v>351</v>
      </c>
      <c r="B232" s="7" t="s">
        <v>352</v>
      </c>
      <c r="C232" s="6">
        <f>C233</f>
        <v>0</v>
      </c>
      <c r="D232" s="6">
        <f t="shared" ref="D232:F232" si="107">D233</f>
        <v>0</v>
      </c>
      <c r="E232" s="6">
        <f t="shared" si="107"/>
        <v>0</v>
      </c>
      <c r="F232" s="6">
        <f t="shared" si="107"/>
        <v>760668.54</v>
      </c>
      <c r="G232" s="21">
        <v>0</v>
      </c>
    </row>
    <row r="233" spans="1:7" ht="60" outlineLevel="4" x14ac:dyDescent="0.25">
      <c r="A233" s="4" t="s">
        <v>353</v>
      </c>
      <c r="B233" s="5" t="s">
        <v>354</v>
      </c>
      <c r="C233" s="6">
        <f>C234</f>
        <v>0</v>
      </c>
      <c r="D233" s="6">
        <f t="shared" ref="D233:F233" si="108">D234</f>
        <v>0</v>
      </c>
      <c r="E233" s="6">
        <f t="shared" si="108"/>
        <v>0</v>
      </c>
      <c r="F233" s="6">
        <f t="shared" si="108"/>
        <v>760668.54</v>
      </c>
      <c r="G233" s="21">
        <v>0</v>
      </c>
    </row>
    <row r="234" spans="1:7" ht="75" outlineLevel="5" x14ac:dyDescent="0.25">
      <c r="A234" s="4" t="s">
        <v>355</v>
      </c>
      <c r="B234" s="5" t="s">
        <v>356</v>
      </c>
      <c r="C234" s="6">
        <v>0</v>
      </c>
      <c r="D234" s="6">
        <v>0</v>
      </c>
      <c r="E234" s="6">
        <v>0</v>
      </c>
      <c r="F234" s="6">
        <v>760668.54</v>
      </c>
      <c r="G234" s="21">
        <v>0</v>
      </c>
    </row>
    <row r="235" spans="1:7" s="13" customFormat="1" ht="114" outlineLevel="1" x14ac:dyDescent="0.2">
      <c r="A235" s="14" t="s">
        <v>357</v>
      </c>
      <c r="B235" s="15" t="s">
        <v>358</v>
      </c>
      <c r="C235" s="16">
        <f>C236</f>
        <v>0</v>
      </c>
      <c r="D235" s="16">
        <f t="shared" ref="D235:F235" si="109">D236</f>
        <v>0</v>
      </c>
      <c r="E235" s="16">
        <f t="shared" si="109"/>
        <v>0</v>
      </c>
      <c r="F235" s="16">
        <f t="shared" si="109"/>
        <v>-922997.54999999993</v>
      </c>
      <c r="G235" s="20">
        <v>0</v>
      </c>
    </row>
    <row r="236" spans="1:7" ht="90" outlineLevel="2" x14ac:dyDescent="0.25">
      <c r="A236" s="4" t="s">
        <v>359</v>
      </c>
      <c r="B236" s="5" t="s">
        <v>360</v>
      </c>
      <c r="C236" s="6">
        <f>C237+C238</f>
        <v>0</v>
      </c>
      <c r="D236" s="6">
        <f t="shared" ref="D236:F236" si="110">D237+D238</f>
        <v>0</v>
      </c>
      <c r="E236" s="6">
        <f t="shared" si="110"/>
        <v>0</v>
      </c>
      <c r="F236" s="6">
        <f t="shared" si="110"/>
        <v>-922997.54999999993</v>
      </c>
      <c r="G236" s="21">
        <v>0</v>
      </c>
    </row>
    <row r="237" spans="1:7" ht="240" outlineLevel="3" x14ac:dyDescent="0.25">
      <c r="A237" s="4" t="s">
        <v>361</v>
      </c>
      <c r="B237" s="7" t="s">
        <v>362</v>
      </c>
      <c r="C237" s="6">
        <v>0</v>
      </c>
      <c r="D237" s="6">
        <v>0</v>
      </c>
      <c r="E237" s="6">
        <v>0</v>
      </c>
      <c r="F237" s="6">
        <v>-69130.36</v>
      </c>
      <c r="G237" s="21">
        <v>0</v>
      </c>
    </row>
    <row r="238" spans="1:7" ht="90" outlineLevel="3" x14ac:dyDescent="0.25">
      <c r="A238" s="4" t="s">
        <v>363</v>
      </c>
      <c r="B238" s="5" t="s">
        <v>364</v>
      </c>
      <c r="C238" s="6">
        <v>0</v>
      </c>
      <c r="D238" s="6">
        <v>0</v>
      </c>
      <c r="E238" s="6">
        <v>0</v>
      </c>
      <c r="F238" s="6">
        <v>-853867.19</v>
      </c>
      <c r="G238" s="21">
        <v>0</v>
      </c>
    </row>
  </sheetData>
  <mergeCells count="8">
    <mergeCell ref="C8:C9"/>
    <mergeCell ref="D8:E8"/>
    <mergeCell ref="F8:F9"/>
    <mergeCell ref="G8:G9"/>
    <mergeCell ref="A5:F5"/>
    <mergeCell ref="A8:A9"/>
    <mergeCell ref="B8:B9"/>
    <mergeCell ref="A6:G6"/>
  </mergeCells>
  <pageMargins left="0.55118110236220474" right="0.35433070866141736" top="0.39370078740157483" bottom="0.39370078740157483" header="0" footer="0"/>
  <pageSetup paperSize="9" scale="7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ДЧБ</vt:lpstr>
      <vt:lpstr>ДЧБ!LAST_CELL</vt:lpstr>
      <vt:lpstr>ДЧБ!Заголовки_для_печати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Dohod1</dc:creator>
  <dc:description>POI HSSF rep:2.56.0.512</dc:description>
  <cp:lastModifiedBy>Dohod1</cp:lastModifiedBy>
  <cp:lastPrinted>2026-03-05T05:48:44Z</cp:lastPrinted>
  <dcterms:created xsi:type="dcterms:W3CDTF">2026-03-03T06:39:04Z</dcterms:created>
  <dcterms:modified xsi:type="dcterms:W3CDTF">2026-03-05T07:17:51Z</dcterms:modified>
</cp:coreProperties>
</file>