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РЗС\РЗС 2026\Об итогах исполнения бюджета Уинского муниципального округа за 2025 год\"/>
    </mc:Choice>
  </mc:AlternateContent>
  <xr:revisionPtr revIDLastSave="0" documentId="13_ncr:1_{686E57B0-7A1E-4451-A2FA-16F56F3EC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Бюджет!$A$29</definedName>
    <definedName name="FIO" localSheetId="0">Бюджет!$E$29</definedName>
    <definedName name="LAST_CELL" localSheetId="0">Бюджет!#REF!</definedName>
    <definedName name="SIGN" localSheetId="0">Бюджет!$A$29:$G$31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8" i="1" l="1"/>
  <c r="K49" i="1"/>
  <c r="K50" i="1"/>
  <c r="K52" i="1"/>
  <c r="K54" i="1"/>
  <c r="K55" i="1"/>
  <c r="K57" i="1"/>
  <c r="K59" i="1"/>
  <c r="K61" i="1"/>
  <c r="K62" i="1"/>
  <c r="K64" i="1"/>
  <c r="K65" i="1"/>
  <c r="K69" i="1"/>
  <c r="K70" i="1"/>
  <c r="K71" i="1"/>
  <c r="K72" i="1"/>
  <c r="K73" i="1"/>
  <c r="K74" i="1"/>
  <c r="K75" i="1"/>
  <c r="K78" i="1"/>
  <c r="K79" i="1"/>
  <c r="K80" i="1"/>
  <c r="K81" i="1"/>
  <c r="K85" i="1"/>
  <c r="K86" i="1"/>
  <c r="K87" i="1"/>
  <c r="K88" i="1"/>
  <c r="K89" i="1"/>
  <c r="K94" i="1"/>
  <c r="K95" i="1"/>
  <c r="K96" i="1"/>
  <c r="K98" i="1"/>
  <c r="K99" i="1"/>
  <c r="K100" i="1"/>
  <c r="K101" i="1"/>
  <c r="K102" i="1"/>
  <c r="K103" i="1"/>
  <c r="K110" i="1"/>
  <c r="K111" i="1"/>
  <c r="K118" i="1"/>
  <c r="K119" i="1"/>
  <c r="K120" i="1"/>
  <c r="K123" i="1"/>
  <c r="K124" i="1"/>
  <c r="K125" i="1"/>
  <c r="K126" i="1"/>
  <c r="K130" i="1"/>
  <c r="K131" i="1"/>
  <c r="K132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72" i="1"/>
  <c r="K173" i="1"/>
  <c r="K174" i="1"/>
  <c r="K175" i="1"/>
  <c r="K176" i="1"/>
  <c r="K177" i="1"/>
  <c r="K178" i="1"/>
  <c r="K179" i="1"/>
  <c r="K185" i="1"/>
  <c r="K186" i="1"/>
  <c r="K187" i="1"/>
  <c r="K188" i="1"/>
  <c r="K189" i="1"/>
  <c r="K190" i="1"/>
  <c r="K191" i="1"/>
  <c r="K192" i="1"/>
  <c r="K193" i="1"/>
  <c r="K194" i="1"/>
  <c r="K197" i="1"/>
  <c r="K198" i="1"/>
  <c r="K199" i="1"/>
  <c r="K200" i="1"/>
  <c r="K201" i="1"/>
  <c r="K202" i="1"/>
  <c r="K203" i="1"/>
  <c r="K204" i="1"/>
  <c r="K205" i="1"/>
  <c r="K206" i="1"/>
  <c r="K207" i="1"/>
  <c r="K210" i="1"/>
  <c r="K211" i="1"/>
  <c r="K212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81" i="1"/>
  <c r="K282" i="1"/>
  <c r="K283" i="1"/>
  <c r="K284" i="1"/>
  <c r="K285" i="1"/>
  <c r="K286" i="1"/>
  <c r="K292" i="1"/>
  <c r="K293" i="1"/>
  <c r="K294" i="1"/>
  <c r="K295" i="1"/>
  <c r="K301" i="1"/>
  <c r="K302" i="1"/>
  <c r="K303" i="1"/>
  <c r="K304" i="1"/>
  <c r="K305" i="1"/>
  <c r="K306" i="1"/>
  <c r="K307" i="1"/>
  <c r="K313" i="1"/>
  <c r="K314" i="1"/>
  <c r="K317" i="1"/>
  <c r="K318" i="1"/>
  <c r="K319" i="1"/>
  <c r="K320" i="1"/>
  <c r="K321" i="1"/>
  <c r="K322" i="1"/>
  <c r="K323" i="1"/>
  <c r="K324" i="1"/>
  <c r="K331" i="1"/>
  <c r="K332" i="1"/>
  <c r="K333" i="1"/>
  <c r="K334" i="1"/>
  <c r="K335" i="1"/>
  <c r="K336" i="1"/>
  <c r="K344" i="1"/>
  <c r="K345" i="1"/>
  <c r="K346" i="1"/>
  <c r="K347" i="1"/>
  <c r="K348" i="1"/>
  <c r="K353" i="1"/>
  <c r="K354" i="1"/>
  <c r="K355" i="1"/>
  <c r="K356" i="1"/>
  <c r="K357" i="1"/>
  <c r="K364" i="1"/>
  <c r="K365" i="1"/>
  <c r="K366" i="1"/>
  <c r="K367" i="1"/>
  <c r="K368" i="1"/>
  <c r="K370" i="1"/>
  <c r="K371" i="1"/>
  <c r="K372" i="1"/>
  <c r="K373" i="1"/>
  <c r="K374" i="1"/>
  <c r="K375" i="1"/>
  <c r="K376" i="1"/>
  <c r="K377" i="1"/>
  <c r="K378" i="1"/>
  <c r="K384" i="1"/>
  <c r="K385" i="1"/>
  <c r="K386" i="1"/>
  <c r="K388" i="1"/>
  <c r="K389" i="1"/>
  <c r="K390" i="1"/>
  <c r="K392" i="1"/>
  <c r="K393" i="1"/>
  <c r="K395" i="1"/>
  <c r="K396" i="1"/>
  <c r="K397" i="1"/>
  <c r="K398" i="1"/>
  <c r="K399" i="1"/>
  <c r="K404" i="1"/>
  <c r="K405" i="1"/>
  <c r="K406" i="1"/>
  <c r="K407" i="1"/>
  <c r="K408" i="1"/>
  <c r="K409" i="1"/>
  <c r="K410" i="1"/>
  <c r="K411" i="1"/>
  <c r="K417" i="1"/>
  <c r="K418" i="1"/>
  <c r="K419" i="1"/>
  <c r="K420" i="1"/>
  <c r="K422" i="1"/>
  <c r="K423" i="1"/>
  <c r="K427" i="1"/>
  <c r="K428" i="1"/>
  <c r="K429" i="1"/>
  <c r="K430" i="1"/>
  <c r="K431" i="1"/>
  <c r="K432" i="1"/>
  <c r="K438" i="1"/>
  <c r="K441" i="1"/>
  <c r="K442" i="1"/>
  <c r="K444" i="1"/>
  <c r="K445" i="1"/>
  <c r="K449" i="1"/>
  <c r="K450" i="1"/>
  <c r="K451" i="1"/>
  <c r="K452" i="1"/>
  <c r="K453" i="1"/>
  <c r="K454" i="1"/>
  <c r="K455" i="1"/>
  <c r="K456" i="1"/>
  <c r="K463" i="1"/>
  <c r="K464" i="1"/>
  <c r="K465" i="1"/>
  <c r="K469" i="1"/>
  <c r="K470" i="1"/>
  <c r="K471" i="1"/>
  <c r="K474" i="1"/>
  <c r="K475" i="1"/>
  <c r="K477" i="1"/>
  <c r="K478" i="1"/>
  <c r="K479" i="1"/>
  <c r="K483" i="1"/>
  <c r="K489" i="1"/>
  <c r="K490" i="1"/>
  <c r="K496" i="1"/>
  <c r="K497" i="1"/>
  <c r="K499" i="1"/>
  <c r="K500" i="1"/>
  <c r="K504" i="1"/>
  <c r="K505" i="1"/>
  <c r="K506" i="1"/>
  <c r="K512" i="1"/>
  <c r="K513" i="1"/>
  <c r="K514" i="1"/>
  <c r="K515" i="1"/>
  <c r="K516" i="1"/>
  <c r="K517" i="1"/>
  <c r="K518" i="1"/>
  <c r="K519" i="1"/>
  <c r="K520" i="1"/>
  <c r="K525" i="1"/>
  <c r="K526" i="1"/>
  <c r="K527" i="1"/>
  <c r="K530" i="1"/>
  <c r="K531" i="1"/>
  <c r="K532" i="1"/>
  <c r="K535" i="1"/>
  <c r="K536" i="1"/>
  <c r="K537" i="1"/>
  <c r="K540" i="1"/>
  <c r="K541" i="1"/>
  <c r="K542" i="1"/>
  <c r="K543" i="1"/>
  <c r="K544" i="1"/>
  <c r="K551" i="1"/>
  <c r="K552" i="1"/>
  <c r="K553" i="1"/>
  <c r="K554" i="1"/>
  <c r="K560" i="1"/>
  <c r="K561" i="1"/>
  <c r="K562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82" i="1"/>
  <c r="K583" i="1"/>
  <c r="K584" i="1"/>
  <c r="K585" i="1"/>
  <c r="K591" i="1"/>
  <c r="K592" i="1"/>
  <c r="K593" i="1"/>
  <c r="K599" i="1"/>
  <c r="K600" i="1"/>
  <c r="K601" i="1"/>
  <c r="K602" i="1"/>
  <c r="K604" i="1"/>
  <c r="K605" i="1"/>
  <c r="K606" i="1"/>
  <c r="K607" i="1"/>
  <c r="K608" i="1"/>
  <c r="K609" i="1"/>
  <c r="K610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9" i="1"/>
  <c r="K650" i="1"/>
  <c r="K651" i="1"/>
  <c r="K652" i="1"/>
  <c r="K653" i="1"/>
  <c r="K654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4" i="1"/>
  <c r="K675" i="1"/>
  <c r="K676" i="1"/>
  <c r="K677" i="1"/>
  <c r="K678" i="1"/>
  <c r="H673" i="1"/>
  <c r="H672" i="1" s="1"/>
  <c r="H671" i="1" s="1"/>
  <c r="H670" i="1" s="1"/>
  <c r="I673" i="1"/>
  <c r="I672" i="1" s="1"/>
  <c r="I671" i="1" s="1"/>
  <c r="I670" i="1" s="1"/>
  <c r="J673" i="1"/>
  <c r="J672" i="1" s="1"/>
  <c r="J671" i="1" s="1"/>
  <c r="J670" i="1" s="1"/>
  <c r="K670" i="1" s="1"/>
  <c r="G673" i="1"/>
  <c r="G672" i="1" s="1"/>
  <c r="G671" i="1" s="1"/>
  <c r="G670" i="1" s="1"/>
  <c r="H656" i="1"/>
  <c r="H655" i="1" s="1"/>
  <c r="I656" i="1"/>
  <c r="I655" i="1" s="1"/>
  <c r="J656" i="1"/>
  <c r="J655" i="1" s="1"/>
  <c r="K655" i="1" s="1"/>
  <c r="G656" i="1"/>
  <c r="G655" i="1" s="1"/>
  <c r="H648" i="1"/>
  <c r="H645" i="1" s="1"/>
  <c r="H644" i="1" s="1"/>
  <c r="I648" i="1"/>
  <c r="I645" i="1" s="1"/>
  <c r="I644" i="1" s="1"/>
  <c r="J648" i="1"/>
  <c r="J645" i="1" s="1"/>
  <c r="J644" i="1" s="1"/>
  <c r="K644" i="1" s="1"/>
  <c r="G648" i="1"/>
  <c r="G645" i="1" s="1"/>
  <c r="G644" i="1" s="1"/>
  <c r="H627" i="1"/>
  <c r="H626" i="1" s="1"/>
  <c r="H625" i="1" s="1"/>
  <c r="H624" i="1" s="1"/>
  <c r="I627" i="1"/>
  <c r="I626" i="1" s="1"/>
  <c r="I625" i="1" s="1"/>
  <c r="I624" i="1" s="1"/>
  <c r="J627" i="1"/>
  <c r="J626" i="1" s="1"/>
  <c r="J625" i="1" s="1"/>
  <c r="J624" i="1" s="1"/>
  <c r="K624" i="1" s="1"/>
  <c r="G627" i="1"/>
  <c r="G626" i="1" s="1"/>
  <c r="G625" i="1" s="1"/>
  <c r="G624" i="1" s="1"/>
  <c r="H614" i="1"/>
  <c r="H613" i="1" s="1"/>
  <c r="H612" i="1" s="1"/>
  <c r="H611" i="1" s="1"/>
  <c r="I614" i="1"/>
  <c r="I613" i="1" s="1"/>
  <c r="I612" i="1" s="1"/>
  <c r="I611" i="1" s="1"/>
  <c r="J614" i="1"/>
  <c r="J613" i="1" s="1"/>
  <c r="J612" i="1" s="1"/>
  <c r="J611" i="1" s="1"/>
  <c r="K611" i="1" s="1"/>
  <c r="G614" i="1"/>
  <c r="G613" i="1" s="1"/>
  <c r="G612" i="1" s="1"/>
  <c r="G611" i="1" s="1"/>
  <c r="H604" i="1"/>
  <c r="H603" i="1" s="1"/>
  <c r="I604" i="1"/>
  <c r="I603" i="1" s="1"/>
  <c r="J604" i="1"/>
  <c r="J603" i="1" s="1"/>
  <c r="K603" i="1" s="1"/>
  <c r="G604" i="1"/>
  <c r="G603" i="1" s="1"/>
  <c r="H598" i="1"/>
  <c r="H597" i="1" s="1"/>
  <c r="I598" i="1"/>
  <c r="I597" i="1" s="1"/>
  <c r="J598" i="1"/>
  <c r="J597" i="1" s="1"/>
  <c r="K597" i="1" s="1"/>
  <c r="G598" i="1"/>
  <c r="G597" i="1" s="1"/>
  <c r="K612" i="1" l="1"/>
  <c r="K673" i="1"/>
  <c r="K672" i="1"/>
  <c r="K648" i="1"/>
  <c r="K598" i="1"/>
  <c r="K671" i="1"/>
  <c r="K645" i="1"/>
  <c r="K656" i="1"/>
  <c r="G643" i="1"/>
  <c r="G642" i="1" s="1"/>
  <c r="J643" i="1"/>
  <c r="I643" i="1"/>
  <c r="I642" i="1" s="1"/>
  <c r="H643" i="1"/>
  <c r="H642" i="1" s="1"/>
  <c r="J596" i="1"/>
  <c r="I596" i="1"/>
  <c r="I595" i="1" s="1"/>
  <c r="I594" i="1" s="1"/>
  <c r="H596" i="1"/>
  <c r="H595" i="1" s="1"/>
  <c r="H594" i="1" s="1"/>
  <c r="G596" i="1"/>
  <c r="G595" i="1" s="1"/>
  <c r="G594" i="1" s="1"/>
  <c r="H590" i="1"/>
  <c r="H589" i="1" s="1"/>
  <c r="H588" i="1" s="1"/>
  <c r="H587" i="1" s="1"/>
  <c r="H586" i="1" s="1"/>
  <c r="I590" i="1"/>
  <c r="I589" i="1" s="1"/>
  <c r="I588" i="1" s="1"/>
  <c r="I587" i="1" s="1"/>
  <c r="I586" i="1" s="1"/>
  <c r="J590" i="1"/>
  <c r="G590" i="1"/>
  <c r="G589" i="1" s="1"/>
  <c r="G588" i="1" s="1"/>
  <c r="G587" i="1" s="1"/>
  <c r="G586" i="1" s="1"/>
  <c r="H581" i="1"/>
  <c r="H580" i="1" s="1"/>
  <c r="H579" i="1" s="1"/>
  <c r="H578" i="1" s="1"/>
  <c r="H572" i="1" s="1"/>
  <c r="I581" i="1"/>
  <c r="I580" i="1" s="1"/>
  <c r="I579" i="1" s="1"/>
  <c r="I578" i="1" s="1"/>
  <c r="I572" i="1" s="1"/>
  <c r="J581" i="1"/>
  <c r="G581" i="1"/>
  <c r="G580" i="1" s="1"/>
  <c r="G579" i="1" s="1"/>
  <c r="G578" i="1" s="1"/>
  <c r="G572" i="1" s="1"/>
  <c r="H564" i="1"/>
  <c r="H563" i="1" s="1"/>
  <c r="I564" i="1"/>
  <c r="I563" i="1" s="1"/>
  <c r="J564" i="1"/>
  <c r="G564" i="1"/>
  <c r="G563" i="1" s="1"/>
  <c r="H559" i="1"/>
  <c r="H558" i="1" s="1"/>
  <c r="I559" i="1"/>
  <c r="I558" i="1" s="1"/>
  <c r="J559" i="1"/>
  <c r="G559" i="1"/>
  <c r="G558" i="1" s="1"/>
  <c r="H550" i="1"/>
  <c r="H549" i="1" s="1"/>
  <c r="H548" i="1" s="1"/>
  <c r="I550" i="1"/>
  <c r="I549" i="1" s="1"/>
  <c r="I548" i="1" s="1"/>
  <c r="J550" i="1"/>
  <c r="G550" i="1"/>
  <c r="G549" i="1" s="1"/>
  <c r="G548" i="1" s="1"/>
  <c r="H539" i="1"/>
  <c r="H538" i="1" s="1"/>
  <c r="I539" i="1"/>
  <c r="I538" i="1" s="1"/>
  <c r="J539" i="1"/>
  <c r="G539" i="1"/>
  <c r="G538" i="1" s="1"/>
  <c r="H534" i="1"/>
  <c r="H533" i="1" s="1"/>
  <c r="I534" i="1"/>
  <c r="I533" i="1" s="1"/>
  <c r="J534" i="1"/>
  <c r="G534" i="1"/>
  <c r="G533" i="1" s="1"/>
  <c r="H529" i="1"/>
  <c r="H528" i="1" s="1"/>
  <c r="I529" i="1"/>
  <c r="I528" i="1" s="1"/>
  <c r="J529" i="1"/>
  <c r="G529" i="1"/>
  <c r="G528" i="1" s="1"/>
  <c r="H511" i="1"/>
  <c r="H510" i="1" s="1"/>
  <c r="H509" i="1" s="1"/>
  <c r="H508" i="1" s="1"/>
  <c r="H507" i="1" s="1"/>
  <c r="I511" i="1"/>
  <c r="I510" i="1" s="1"/>
  <c r="I509" i="1" s="1"/>
  <c r="I508" i="1" s="1"/>
  <c r="I507" i="1" s="1"/>
  <c r="J511" i="1"/>
  <c r="G511" i="1"/>
  <c r="G510" i="1" s="1"/>
  <c r="G509" i="1" s="1"/>
  <c r="G508" i="1" s="1"/>
  <c r="G507" i="1" s="1"/>
  <c r="J363" i="1"/>
  <c r="J369" i="1"/>
  <c r="J383" i="1"/>
  <c r="J387" i="1"/>
  <c r="J391" i="1"/>
  <c r="K391" i="1" s="1"/>
  <c r="J394" i="1"/>
  <c r="J400" i="1"/>
  <c r="J403" i="1"/>
  <c r="K403" i="1" s="1"/>
  <c r="J416" i="1"/>
  <c r="J421" i="1"/>
  <c r="J426" i="1"/>
  <c r="J437" i="1"/>
  <c r="J440" i="1"/>
  <c r="J448" i="1"/>
  <c r="J462" i="1"/>
  <c r="J468" i="1"/>
  <c r="J473" i="1"/>
  <c r="J481" i="1"/>
  <c r="J488" i="1"/>
  <c r="J498" i="1"/>
  <c r="J503" i="1"/>
  <c r="H503" i="1"/>
  <c r="H502" i="1" s="1"/>
  <c r="H501" i="1" s="1"/>
  <c r="I503" i="1"/>
  <c r="I502" i="1" s="1"/>
  <c r="I501" i="1" s="1"/>
  <c r="G503" i="1"/>
  <c r="G502" i="1" s="1"/>
  <c r="G501" i="1" s="1"/>
  <c r="H498" i="1"/>
  <c r="H495" i="1" s="1"/>
  <c r="H494" i="1" s="1"/>
  <c r="I498" i="1"/>
  <c r="I495" i="1" s="1"/>
  <c r="I494" i="1" s="1"/>
  <c r="G498" i="1"/>
  <c r="G495" i="1" s="1"/>
  <c r="G494" i="1" s="1"/>
  <c r="H488" i="1"/>
  <c r="H487" i="1" s="1"/>
  <c r="H486" i="1" s="1"/>
  <c r="H485" i="1" s="1"/>
  <c r="H484" i="1" s="1"/>
  <c r="I488" i="1"/>
  <c r="I487" i="1" s="1"/>
  <c r="I486" i="1" s="1"/>
  <c r="I485" i="1" s="1"/>
  <c r="I484" i="1" s="1"/>
  <c r="G488" i="1"/>
  <c r="G487" i="1" s="1"/>
  <c r="G486" i="1" s="1"/>
  <c r="G485" i="1" s="1"/>
  <c r="G484" i="1" s="1"/>
  <c r="H481" i="1"/>
  <c r="H480" i="1" s="1"/>
  <c r="H476" i="1" s="1"/>
  <c r="I481" i="1"/>
  <c r="I480" i="1" s="1"/>
  <c r="I476" i="1" s="1"/>
  <c r="G481" i="1"/>
  <c r="G480" i="1" s="1"/>
  <c r="G476" i="1" s="1"/>
  <c r="H473" i="1"/>
  <c r="H472" i="1" s="1"/>
  <c r="I473" i="1"/>
  <c r="I472" i="1" s="1"/>
  <c r="G473" i="1"/>
  <c r="G472" i="1" s="1"/>
  <c r="H468" i="1"/>
  <c r="H467" i="1" s="1"/>
  <c r="I468" i="1"/>
  <c r="I467" i="1" s="1"/>
  <c r="G468" i="1"/>
  <c r="G467" i="1" s="1"/>
  <c r="H462" i="1"/>
  <c r="H461" i="1" s="1"/>
  <c r="H460" i="1" s="1"/>
  <c r="I462" i="1"/>
  <c r="I461" i="1" s="1"/>
  <c r="I460" i="1" s="1"/>
  <c r="G462" i="1"/>
  <c r="G461" i="1" s="1"/>
  <c r="G460" i="1" s="1"/>
  <c r="H448" i="1"/>
  <c r="H447" i="1" s="1"/>
  <c r="H446" i="1" s="1"/>
  <c r="I448" i="1"/>
  <c r="I447" i="1" s="1"/>
  <c r="I446" i="1" s="1"/>
  <c r="G448" i="1"/>
  <c r="G447" i="1" s="1"/>
  <c r="G446" i="1" s="1"/>
  <c r="H440" i="1"/>
  <c r="I440" i="1"/>
  <c r="G440" i="1"/>
  <c r="H437" i="1"/>
  <c r="I437" i="1"/>
  <c r="G437" i="1"/>
  <c r="H426" i="1"/>
  <c r="H425" i="1" s="1"/>
  <c r="H424" i="1" s="1"/>
  <c r="I426" i="1"/>
  <c r="I425" i="1" s="1"/>
  <c r="I424" i="1" s="1"/>
  <c r="G426" i="1"/>
  <c r="G425" i="1" s="1"/>
  <c r="G424" i="1" s="1"/>
  <c r="H421" i="1"/>
  <c r="I421" i="1"/>
  <c r="G421" i="1"/>
  <c r="H416" i="1"/>
  <c r="I416" i="1"/>
  <c r="G416" i="1"/>
  <c r="H403" i="1"/>
  <c r="I403" i="1"/>
  <c r="G403" i="1"/>
  <c r="H400" i="1"/>
  <c r="I400" i="1"/>
  <c r="G400" i="1"/>
  <c r="H394" i="1"/>
  <c r="I394" i="1"/>
  <c r="G394" i="1"/>
  <c r="H391" i="1"/>
  <c r="I391" i="1"/>
  <c r="G391" i="1"/>
  <c r="H387" i="1"/>
  <c r="I387" i="1"/>
  <c r="G387" i="1"/>
  <c r="J487" i="1" l="1"/>
  <c r="K488" i="1"/>
  <c r="J528" i="1"/>
  <c r="K528" i="1" s="1"/>
  <c r="K529" i="1"/>
  <c r="J549" i="1"/>
  <c r="K550" i="1"/>
  <c r="J580" i="1"/>
  <c r="K581" i="1"/>
  <c r="J480" i="1"/>
  <c r="K481" i="1"/>
  <c r="K394" i="1"/>
  <c r="J642" i="1"/>
  <c r="K642" i="1" s="1"/>
  <c r="K643" i="1"/>
  <c r="J472" i="1"/>
  <c r="K472" i="1" s="1"/>
  <c r="K473" i="1"/>
  <c r="J495" i="1"/>
  <c r="K498" i="1"/>
  <c r="J467" i="1"/>
  <c r="K467" i="1" s="1"/>
  <c r="K468" i="1"/>
  <c r="K387" i="1"/>
  <c r="J461" i="1"/>
  <c r="K462" i="1"/>
  <c r="K383" i="1"/>
  <c r="J533" i="1"/>
  <c r="K533" i="1" s="1"/>
  <c r="K534" i="1"/>
  <c r="J558" i="1"/>
  <c r="K558" i="1" s="1"/>
  <c r="K559" i="1"/>
  <c r="J589" i="1"/>
  <c r="K590" i="1"/>
  <c r="J447" i="1"/>
  <c r="K448" i="1"/>
  <c r="K440" i="1"/>
  <c r="K363" i="1"/>
  <c r="K437" i="1"/>
  <c r="J425" i="1"/>
  <c r="K426" i="1"/>
  <c r="J510" i="1"/>
  <c r="K511" i="1"/>
  <c r="J538" i="1"/>
  <c r="K538" i="1" s="1"/>
  <c r="K539" i="1"/>
  <c r="J563" i="1"/>
  <c r="K563" i="1" s="1"/>
  <c r="K564" i="1"/>
  <c r="K421" i="1"/>
  <c r="J502" i="1"/>
  <c r="K503" i="1"/>
  <c r="K416" i="1"/>
  <c r="J595" i="1"/>
  <c r="K596" i="1"/>
  <c r="G557" i="1"/>
  <c r="G556" i="1" s="1"/>
  <c r="G555" i="1" s="1"/>
  <c r="I557" i="1"/>
  <c r="I556" i="1" s="1"/>
  <c r="I555" i="1" s="1"/>
  <c r="H557" i="1"/>
  <c r="H556" i="1" s="1"/>
  <c r="H555" i="1" s="1"/>
  <c r="H524" i="1"/>
  <c r="H523" i="1" s="1"/>
  <c r="H522" i="1" s="1"/>
  <c r="H521" i="1" s="1"/>
  <c r="G524" i="1"/>
  <c r="G523" i="1" s="1"/>
  <c r="G522" i="1" s="1"/>
  <c r="G521" i="1" s="1"/>
  <c r="I524" i="1"/>
  <c r="I523" i="1" s="1"/>
  <c r="I522" i="1" s="1"/>
  <c r="I521" i="1" s="1"/>
  <c r="J362" i="1"/>
  <c r="J415" i="1"/>
  <c r="K415" i="1" s="1"/>
  <c r="J436" i="1"/>
  <c r="I493" i="1"/>
  <c r="I492" i="1" s="1"/>
  <c r="I491" i="1" s="1"/>
  <c r="H493" i="1"/>
  <c r="H492" i="1" s="1"/>
  <c r="H491" i="1" s="1"/>
  <c r="J382" i="1"/>
  <c r="G493" i="1"/>
  <c r="G492" i="1" s="1"/>
  <c r="G491" i="1" s="1"/>
  <c r="G466" i="1"/>
  <c r="G459" i="1" s="1"/>
  <c r="G458" i="1" s="1"/>
  <c r="G457" i="1" s="1"/>
  <c r="I466" i="1"/>
  <c r="I459" i="1" s="1"/>
  <c r="I458" i="1" s="1"/>
  <c r="I457" i="1" s="1"/>
  <c r="H466" i="1"/>
  <c r="H459" i="1" s="1"/>
  <c r="H458" i="1" s="1"/>
  <c r="H457" i="1" s="1"/>
  <c r="G436" i="1"/>
  <c r="G435" i="1" s="1"/>
  <c r="G434" i="1" s="1"/>
  <c r="G433" i="1" s="1"/>
  <c r="I436" i="1"/>
  <c r="I435" i="1" s="1"/>
  <c r="I434" i="1" s="1"/>
  <c r="I433" i="1" s="1"/>
  <c r="H436" i="1"/>
  <c r="H435" i="1" s="1"/>
  <c r="H434" i="1" s="1"/>
  <c r="H433" i="1" s="1"/>
  <c r="I415" i="1"/>
  <c r="H415" i="1"/>
  <c r="G415" i="1"/>
  <c r="H383" i="1"/>
  <c r="H382" i="1" s="1"/>
  <c r="I383" i="1"/>
  <c r="I382" i="1" s="1"/>
  <c r="G383" i="1"/>
  <c r="G382" i="1" s="1"/>
  <c r="H369" i="1"/>
  <c r="I369" i="1"/>
  <c r="K369" i="1" s="1"/>
  <c r="G369" i="1"/>
  <c r="H363" i="1"/>
  <c r="I363" i="1"/>
  <c r="G363" i="1"/>
  <c r="H352" i="1"/>
  <c r="H351" i="1" s="1"/>
  <c r="H350" i="1" s="1"/>
  <c r="H349" i="1" s="1"/>
  <c r="H343" i="1" s="1"/>
  <c r="I352" i="1"/>
  <c r="I351" i="1" s="1"/>
  <c r="I350" i="1" s="1"/>
  <c r="I349" i="1" s="1"/>
  <c r="I343" i="1" s="1"/>
  <c r="J352" i="1"/>
  <c r="G352" i="1"/>
  <c r="G351" i="1" s="1"/>
  <c r="G350" i="1" s="1"/>
  <c r="G349" i="1" s="1"/>
  <c r="G343" i="1" s="1"/>
  <c r="H330" i="1"/>
  <c r="H329" i="1" s="1"/>
  <c r="H328" i="1" s="1"/>
  <c r="H327" i="1" s="1"/>
  <c r="H326" i="1" s="1"/>
  <c r="I330" i="1"/>
  <c r="I329" i="1" s="1"/>
  <c r="I328" i="1" s="1"/>
  <c r="I327" i="1" s="1"/>
  <c r="I326" i="1" s="1"/>
  <c r="J330" i="1"/>
  <c r="G330" i="1"/>
  <c r="G329" i="1" s="1"/>
  <c r="G328" i="1" s="1"/>
  <c r="G327" i="1" s="1"/>
  <c r="G326" i="1" s="1"/>
  <c r="H312" i="1"/>
  <c r="H311" i="1" s="1"/>
  <c r="H310" i="1" s="1"/>
  <c r="H309" i="1" s="1"/>
  <c r="H308" i="1" s="1"/>
  <c r="I312" i="1"/>
  <c r="I311" i="1" s="1"/>
  <c r="I310" i="1" s="1"/>
  <c r="I309" i="1" s="1"/>
  <c r="I308" i="1" s="1"/>
  <c r="J312" i="1"/>
  <c r="G312" i="1"/>
  <c r="G311" i="1" s="1"/>
  <c r="G310" i="1" s="1"/>
  <c r="G309" i="1" s="1"/>
  <c r="G308" i="1" s="1"/>
  <c r="H291" i="1"/>
  <c r="H290" i="1" s="1"/>
  <c r="H289" i="1" s="1"/>
  <c r="H288" i="1" s="1"/>
  <c r="H287" i="1" s="1"/>
  <c r="I291" i="1"/>
  <c r="I290" i="1" s="1"/>
  <c r="I289" i="1" s="1"/>
  <c r="I288" i="1" s="1"/>
  <c r="I287" i="1" s="1"/>
  <c r="J291" i="1"/>
  <c r="G291" i="1"/>
  <c r="G290" i="1" s="1"/>
  <c r="G289" i="1" s="1"/>
  <c r="G288" i="1" s="1"/>
  <c r="G287" i="1" s="1"/>
  <c r="H280" i="1"/>
  <c r="H279" i="1" s="1"/>
  <c r="H278" i="1" s="1"/>
  <c r="H277" i="1" s="1"/>
  <c r="I280" i="1"/>
  <c r="I279" i="1" s="1"/>
  <c r="I278" i="1" s="1"/>
  <c r="I277" i="1" s="1"/>
  <c r="J280" i="1"/>
  <c r="G280" i="1"/>
  <c r="G279" i="1" s="1"/>
  <c r="G278" i="1" s="1"/>
  <c r="G277" i="1" s="1"/>
  <c r="J279" i="1" l="1"/>
  <c r="K280" i="1"/>
  <c r="J329" i="1"/>
  <c r="K330" i="1"/>
  <c r="J361" i="1"/>
  <c r="J501" i="1"/>
  <c r="K501" i="1" s="1"/>
  <c r="K502" i="1"/>
  <c r="J460" i="1"/>
  <c r="K460" i="1" s="1"/>
  <c r="K461" i="1"/>
  <c r="J476" i="1"/>
  <c r="K476" i="1" s="1"/>
  <c r="K480" i="1"/>
  <c r="J524" i="1"/>
  <c r="J424" i="1"/>
  <c r="K424" i="1" s="1"/>
  <c r="K425" i="1"/>
  <c r="J579" i="1"/>
  <c r="K580" i="1"/>
  <c r="J594" i="1"/>
  <c r="K594" i="1" s="1"/>
  <c r="K595" i="1"/>
  <c r="J290" i="1"/>
  <c r="K291" i="1"/>
  <c r="J446" i="1"/>
  <c r="K446" i="1" s="1"/>
  <c r="K447" i="1"/>
  <c r="J351" i="1"/>
  <c r="K352" i="1"/>
  <c r="K382" i="1"/>
  <c r="J548" i="1"/>
  <c r="K548" i="1" s="1"/>
  <c r="K549" i="1"/>
  <c r="J588" i="1"/>
  <c r="K589" i="1"/>
  <c r="J494" i="1"/>
  <c r="K495" i="1"/>
  <c r="J435" i="1"/>
  <c r="K436" i="1"/>
  <c r="J557" i="1"/>
  <c r="J311" i="1"/>
  <c r="K312" i="1"/>
  <c r="J509" i="1"/>
  <c r="K510" i="1"/>
  <c r="J466" i="1"/>
  <c r="J486" i="1"/>
  <c r="K487" i="1"/>
  <c r="J381" i="1"/>
  <c r="I381" i="1"/>
  <c r="I380" i="1" s="1"/>
  <c r="I379" i="1" s="1"/>
  <c r="H381" i="1"/>
  <c r="H380" i="1" s="1"/>
  <c r="H379" i="1" s="1"/>
  <c r="G381" i="1"/>
  <c r="G380" i="1" s="1"/>
  <c r="G379" i="1" s="1"/>
  <c r="G362" i="1"/>
  <c r="G361" i="1" s="1"/>
  <c r="G360" i="1" s="1"/>
  <c r="G359" i="1" s="1"/>
  <c r="I362" i="1"/>
  <c r="I361" i="1" s="1"/>
  <c r="I360" i="1" s="1"/>
  <c r="I359" i="1" s="1"/>
  <c r="I358" i="1" s="1"/>
  <c r="H362" i="1"/>
  <c r="H361" i="1" s="1"/>
  <c r="H360" i="1" s="1"/>
  <c r="H359" i="1" s="1"/>
  <c r="G325" i="1"/>
  <c r="I325" i="1"/>
  <c r="H325" i="1"/>
  <c r="H235" i="1"/>
  <c r="H234" i="1" s="1"/>
  <c r="I235" i="1"/>
  <c r="I234" i="1" s="1"/>
  <c r="J235" i="1"/>
  <c r="G235" i="1"/>
  <c r="G234" i="1" s="1"/>
  <c r="H226" i="1"/>
  <c r="I226" i="1"/>
  <c r="J226" i="1"/>
  <c r="K226" i="1" s="1"/>
  <c r="G226" i="1"/>
  <c r="H213" i="1"/>
  <c r="I213" i="1"/>
  <c r="J213" i="1"/>
  <c r="K213" i="1" s="1"/>
  <c r="G213" i="1"/>
  <c r="J234" i="1" l="1"/>
  <c r="K234" i="1" s="1"/>
  <c r="K235" i="1"/>
  <c r="J289" i="1"/>
  <c r="K290" i="1"/>
  <c r="J310" i="1"/>
  <c r="K311" i="1"/>
  <c r="J380" i="1"/>
  <c r="K381" i="1"/>
  <c r="J434" i="1"/>
  <c r="K435" i="1"/>
  <c r="K362" i="1"/>
  <c r="J556" i="1"/>
  <c r="K557" i="1"/>
  <c r="J587" i="1"/>
  <c r="K588" i="1"/>
  <c r="J360" i="1"/>
  <c r="K361" i="1"/>
  <c r="J350" i="1"/>
  <c r="K351" i="1"/>
  <c r="J459" i="1"/>
  <c r="K466" i="1"/>
  <c r="J578" i="1"/>
  <c r="K579" i="1"/>
  <c r="J328" i="1"/>
  <c r="K329" i="1"/>
  <c r="J485" i="1"/>
  <c r="K486" i="1"/>
  <c r="J508" i="1"/>
  <c r="K509" i="1"/>
  <c r="K494" i="1"/>
  <c r="J493" i="1"/>
  <c r="H358" i="1"/>
  <c r="J523" i="1"/>
  <c r="K524" i="1"/>
  <c r="J278" i="1"/>
  <c r="K279" i="1"/>
  <c r="G358" i="1"/>
  <c r="G209" i="1"/>
  <c r="G208" i="1" s="1"/>
  <c r="J209" i="1"/>
  <c r="I209" i="1"/>
  <c r="I208" i="1" s="1"/>
  <c r="H209" i="1"/>
  <c r="H208" i="1" s="1"/>
  <c r="H184" i="1"/>
  <c r="H183" i="1" s="1"/>
  <c r="H182" i="1" s="1"/>
  <c r="H181" i="1" s="1"/>
  <c r="I184" i="1"/>
  <c r="I183" i="1" s="1"/>
  <c r="I182" i="1" s="1"/>
  <c r="I181" i="1" s="1"/>
  <c r="I180" i="1" s="1"/>
  <c r="J184" i="1"/>
  <c r="G184" i="1"/>
  <c r="G183" i="1" s="1"/>
  <c r="G182" i="1" s="1"/>
  <c r="G181" i="1" s="1"/>
  <c r="G180" i="1" s="1"/>
  <c r="H167" i="1"/>
  <c r="H166" i="1" s="1"/>
  <c r="H165" i="1" s="1"/>
  <c r="I167" i="1"/>
  <c r="I166" i="1" s="1"/>
  <c r="I165" i="1" s="1"/>
  <c r="J167" i="1"/>
  <c r="G167" i="1"/>
  <c r="G166" i="1" s="1"/>
  <c r="G165" i="1" s="1"/>
  <c r="H150" i="1"/>
  <c r="I150" i="1"/>
  <c r="J150" i="1"/>
  <c r="K150" i="1" s="1"/>
  <c r="G150" i="1"/>
  <c r="H136" i="1"/>
  <c r="H135" i="1" s="1"/>
  <c r="H134" i="1" s="1"/>
  <c r="H133" i="1" s="1"/>
  <c r="I136" i="1"/>
  <c r="I135" i="1" s="1"/>
  <c r="I134" i="1" s="1"/>
  <c r="I133" i="1" s="1"/>
  <c r="J136" i="1"/>
  <c r="G136" i="1"/>
  <c r="G135" i="1" s="1"/>
  <c r="G134" i="1" s="1"/>
  <c r="G133" i="1" s="1"/>
  <c r="H129" i="1"/>
  <c r="H128" i="1" s="1"/>
  <c r="H127" i="1" s="1"/>
  <c r="H122" i="1" s="1"/>
  <c r="H121" i="1" s="1"/>
  <c r="I129" i="1"/>
  <c r="I128" i="1" s="1"/>
  <c r="I127" i="1" s="1"/>
  <c r="I122" i="1" s="1"/>
  <c r="I121" i="1" s="1"/>
  <c r="J129" i="1"/>
  <c r="G129" i="1"/>
  <c r="G128" i="1" s="1"/>
  <c r="G127" i="1" s="1"/>
  <c r="G122" i="1" s="1"/>
  <c r="G121" i="1" s="1"/>
  <c r="H117" i="1"/>
  <c r="H116" i="1" s="1"/>
  <c r="H115" i="1" s="1"/>
  <c r="H114" i="1" s="1"/>
  <c r="H113" i="1" s="1"/>
  <c r="I117" i="1"/>
  <c r="I116" i="1" s="1"/>
  <c r="I115" i="1" s="1"/>
  <c r="I114" i="1" s="1"/>
  <c r="I113" i="1" s="1"/>
  <c r="J117" i="1"/>
  <c r="G117" i="1"/>
  <c r="G116" i="1" s="1"/>
  <c r="G115" i="1" s="1"/>
  <c r="G114" i="1" s="1"/>
  <c r="G113" i="1" s="1"/>
  <c r="H109" i="1"/>
  <c r="H108" i="1" s="1"/>
  <c r="H107" i="1" s="1"/>
  <c r="H106" i="1" s="1"/>
  <c r="H105" i="1" s="1"/>
  <c r="H104" i="1" s="1"/>
  <c r="I109" i="1"/>
  <c r="I108" i="1" s="1"/>
  <c r="I107" i="1" s="1"/>
  <c r="I106" i="1" s="1"/>
  <c r="I105" i="1" s="1"/>
  <c r="I104" i="1" s="1"/>
  <c r="J109" i="1"/>
  <c r="G109" i="1"/>
  <c r="G108" i="1" s="1"/>
  <c r="G107" i="1" s="1"/>
  <c r="G106" i="1" s="1"/>
  <c r="G105" i="1" s="1"/>
  <c r="G104" i="1" s="1"/>
  <c r="H97" i="1"/>
  <c r="I97" i="1"/>
  <c r="J97" i="1"/>
  <c r="K97" i="1" s="1"/>
  <c r="G97" i="1"/>
  <c r="H93" i="1"/>
  <c r="H92" i="1" s="1"/>
  <c r="H91" i="1" s="1"/>
  <c r="H90" i="1" s="1"/>
  <c r="I93" i="1"/>
  <c r="I92" i="1" s="1"/>
  <c r="I91" i="1" s="1"/>
  <c r="I90" i="1" s="1"/>
  <c r="J93" i="1"/>
  <c r="G93" i="1"/>
  <c r="G92" i="1" s="1"/>
  <c r="G91" i="1" s="1"/>
  <c r="G90" i="1" s="1"/>
  <c r="H84" i="1"/>
  <c r="H83" i="1" s="1"/>
  <c r="H82" i="1" s="1"/>
  <c r="H77" i="1" s="1"/>
  <c r="I84" i="1"/>
  <c r="I83" i="1" s="1"/>
  <c r="I82" i="1" s="1"/>
  <c r="I77" i="1" s="1"/>
  <c r="J84" i="1"/>
  <c r="G84" i="1"/>
  <c r="G83" i="1" s="1"/>
  <c r="G82" i="1" s="1"/>
  <c r="G77" i="1" s="1"/>
  <c r="H68" i="1"/>
  <c r="H67" i="1" s="1"/>
  <c r="H66" i="1" s="1"/>
  <c r="I68" i="1"/>
  <c r="I67" i="1" s="1"/>
  <c r="I66" i="1" s="1"/>
  <c r="J68" i="1"/>
  <c r="G68" i="1"/>
  <c r="G67" i="1" s="1"/>
  <c r="G66" i="1" s="1"/>
  <c r="H63" i="1"/>
  <c r="I63" i="1"/>
  <c r="J63" i="1"/>
  <c r="G63" i="1"/>
  <c r="H60" i="1"/>
  <c r="I60" i="1"/>
  <c r="J60" i="1"/>
  <c r="G60" i="1"/>
  <c r="H58" i="1"/>
  <c r="I58" i="1"/>
  <c r="J58" i="1"/>
  <c r="K58" i="1" s="1"/>
  <c r="G58" i="1"/>
  <c r="H56" i="1"/>
  <c r="I56" i="1"/>
  <c r="J56" i="1"/>
  <c r="K56" i="1" s="1"/>
  <c r="G56" i="1"/>
  <c r="H53" i="1"/>
  <c r="I53" i="1"/>
  <c r="J53" i="1"/>
  <c r="G53" i="1"/>
  <c r="H51" i="1"/>
  <c r="I51" i="1"/>
  <c r="J51" i="1"/>
  <c r="K51" i="1" s="1"/>
  <c r="G51" i="1"/>
  <c r="H47" i="1"/>
  <c r="I47" i="1"/>
  <c r="J47" i="1"/>
  <c r="K47" i="1" s="1"/>
  <c r="G47" i="1"/>
  <c r="K42" i="1"/>
  <c r="K33" i="1"/>
  <c r="K40" i="1"/>
  <c r="H39" i="1"/>
  <c r="I39" i="1"/>
  <c r="J39" i="1"/>
  <c r="G39" i="1"/>
  <c r="H41" i="1"/>
  <c r="I41" i="1"/>
  <c r="J41" i="1"/>
  <c r="G41" i="1"/>
  <c r="K23" i="1"/>
  <c r="K29" i="1"/>
  <c r="K31" i="1"/>
  <c r="K32" i="1"/>
  <c r="H28" i="1"/>
  <c r="I28" i="1"/>
  <c r="J28" i="1"/>
  <c r="G28" i="1"/>
  <c r="I30" i="1"/>
  <c r="H30" i="1"/>
  <c r="J30" i="1"/>
  <c r="G30" i="1"/>
  <c r="H17" i="1"/>
  <c r="I17" i="1"/>
  <c r="J17" i="1"/>
  <c r="G17" i="1"/>
  <c r="H20" i="1"/>
  <c r="I20" i="1"/>
  <c r="J20" i="1"/>
  <c r="G20" i="1"/>
  <c r="K13" i="1"/>
  <c r="K14" i="1"/>
  <c r="K15" i="1"/>
  <c r="K16" i="1"/>
  <c r="K18" i="1"/>
  <c r="K19" i="1"/>
  <c r="K21" i="1"/>
  <c r="K22" i="1"/>
  <c r="K12" i="1"/>
  <c r="J277" i="1" l="1"/>
  <c r="K277" i="1" s="1"/>
  <c r="K278" i="1"/>
  <c r="J572" i="1"/>
  <c r="K572" i="1" s="1"/>
  <c r="K578" i="1"/>
  <c r="J522" i="1"/>
  <c r="K523" i="1"/>
  <c r="J433" i="1"/>
  <c r="K433" i="1" s="1"/>
  <c r="K434" i="1"/>
  <c r="K53" i="1"/>
  <c r="K60" i="1"/>
  <c r="J83" i="1"/>
  <c r="K84" i="1"/>
  <c r="J108" i="1"/>
  <c r="K109" i="1"/>
  <c r="J135" i="1"/>
  <c r="K136" i="1"/>
  <c r="J183" i="1"/>
  <c r="K184" i="1"/>
  <c r="J458" i="1"/>
  <c r="K459" i="1"/>
  <c r="J128" i="1"/>
  <c r="K129" i="1"/>
  <c r="J492" i="1"/>
  <c r="K493" i="1"/>
  <c r="J379" i="1"/>
  <c r="K380" i="1"/>
  <c r="J67" i="1"/>
  <c r="K68" i="1"/>
  <c r="J349" i="1"/>
  <c r="K350" i="1"/>
  <c r="J309" i="1"/>
  <c r="K310" i="1"/>
  <c r="J327" i="1"/>
  <c r="K328" i="1"/>
  <c r="K63" i="1"/>
  <c r="J92" i="1"/>
  <c r="K93" i="1"/>
  <c r="J116" i="1"/>
  <c r="K117" i="1"/>
  <c r="J507" i="1"/>
  <c r="K507" i="1" s="1"/>
  <c r="K508" i="1"/>
  <c r="J359" i="1"/>
  <c r="K359" i="1" s="1"/>
  <c r="K360" i="1"/>
  <c r="J208" i="1"/>
  <c r="K208" i="1" s="1"/>
  <c r="K209" i="1"/>
  <c r="J288" i="1"/>
  <c r="K289" i="1"/>
  <c r="J166" i="1"/>
  <c r="K167" i="1"/>
  <c r="J484" i="1"/>
  <c r="K484" i="1" s="1"/>
  <c r="K485" i="1"/>
  <c r="J586" i="1"/>
  <c r="K586" i="1" s="1"/>
  <c r="K587" i="1"/>
  <c r="J555" i="1"/>
  <c r="K555" i="1" s="1"/>
  <c r="K556" i="1"/>
  <c r="H180" i="1"/>
  <c r="G46" i="1"/>
  <c r="G45" i="1" s="1"/>
  <c r="G44" i="1" s="1"/>
  <c r="G43" i="1" s="1"/>
  <c r="J46" i="1"/>
  <c r="I46" i="1"/>
  <c r="I45" i="1" s="1"/>
  <c r="I44" i="1" s="1"/>
  <c r="I43" i="1" s="1"/>
  <c r="H46" i="1"/>
  <c r="H45" i="1" s="1"/>
  <c r="H44" i="1" s="1"/>
  <c r="H43" i="1" s="1"/>
  <c r="I149" i="1"/>
  <c r="G149" i="1"/>
  <c r="H149" i="1"/>
  <c r="G112" i="1"/>
  <c r="I112" i="1"/>
  <c r="H112" i="1"/>
  <c r="G76" i="1"/>
  <c r="I76" i="1"/>
  <c r="H76" i="1"/>
  <c r="K41" i="1"/>
  <c r="K30" i="1"/>
  <c r="J38" i="1"/>
  <c r="J37" i="1" s="1"/>
  <c r="I38" i="1"/>
  <c r="I37" i="1" s="1"/>
  <c r="I36" i="1" s="1"/>
  <c r="I35" i="1" s="1"/>
  <c r="H27" i="1"/>
  <c r="H26" i="1" s="1"/>
  <c r="H25" i="1" s="1"/>
  <c r="H24" i="1" s="1"/>
  <c r="H38" i="1"/>
  <c r="H37" i="1" s="1"/>
  <c r="H36" i="1" s="1"/>
  <c r="H35" i="1" s="1"/>
  <c r="G38" i="1"/>
  <c r="G37" i="1" s="1"/>
  <c r="G36" i="1" s="1"/>
  <c r="G35" i="1" s="1"/>
  <c r="K39" i="1"/>
  <c r="K28" i="1"/>
  <c r="I27" i="1"/>
  <c r="I26" i="1" s="1"/>
  <c r="I25" i="1" s="1"/>
  <c r="I24" i="1" s="1"/>
  <c r="G27" i="1"/>
  <c r="G26" i="1" s="1"/>
  <c r="G25" i="1" s="1"/>
  <c r="G24" i="1" s="1"/>
  <c r="K20" i="1"/>
  <c r="J27" i="1"/>
  <c r="K17" i="1"/>
  <c r="J82" i="1" l="1"/>
  <c r="K83" i="1"/>
  <c r="J287" i="1"/>
  <c r="K287" i="1" s="1"/>
  <c r="K288" i="1"/>
  <c r="J165" i="1"/>
  <c r="K166" i="1"/>
  <c r="J326" i="1"/>
  <c r="K327" i="1"/>
  <c r="J45" i="1"/>
  <c r="K46" i="1"/>
  <c r="J308" i="1"/>
  <c r="K308" i="1" s="1"/>
  <c r="K309" i="1"/>
  <c r="J457" i="1"/>
  <c r="K457" i="1" s="1"/>
  <c r="K458" i="1"/>
  <c r="J343" i="1"/>
  <c r="K343" i="1" s="1"/>
  <c r="K349" i="1"/>
  <c r="J182" i="1"/>
  <c r="K183" i="1"/>
  <c r="J521" i="1"/>
  <c r="K521" i="1" s="1"/>
  <c r="K522" i="1"/>
  <c r="J91" i="1"/>
  <c r="K92" i="1"/>
  <c r="J66" i="1"/>
  <c r="K66" i="1" s="1"/>
  <c r="K67" i="1"/>
  <c r="J134" i="1"/>
  <c r="K135" i="1"/>
  <c r="J127" i="1"/>
  <c r="K128" i="1"/>
  <c r="J115" i="1"/>
  <c r="K116" i="1"/>
  <c r="J491" i="1"/>
  <c r="K491" i="1" s="1"/>
  <c r="K492" i="1"/>
  <c r="J358" i="1"/>
  <c r="K358" i="1" s="1"/>
  <c r="K379" i="1"/>
  <c r="J107" i="1"/>
  <c r="K108" i="1"/>
  <c r="I34" i="1"/>
  <c r="G34" i="1"/>
  <c r="H34" i="1"/>
  <c r="K38" i="1"/>
  <c r="K27" i="1"/>
  <c r="J26" i="1"/>
  <c r="J25" i="1" s="1"/>
  <c r="J36" i="1"/>
  <c r="K37" i="1"/>
  <c r="J44" i="1" l="1"/>
  <c r="K45" i="1"/>
  <c r="K165" i="1"/>
  <c r="J149" i="1"/>
  <c r="K149" i="1" s="1"/>
  <c r="K326" i="1"/>
  <c r="J325" i="1"/>
  <c r="K325" i="1" s="1"/>
  <c r="J90" i="1"/>
  <c r="K90" i="1" s="1"/>
  <c r="K91" i="1"/>
  <c r="J106" i="1"/>
  <c r="K107" i="1"/>
  <c r="J181" i="1"/>
  <c r="K182" i="1"/>
  <c r="J122" i="1"/>
  <c r="K127" i="1"/>
  <c r="J114" i="1"/>
  <c r="K115" i="1"/>
  <c r="J133" i="1"/>
  <c r="K133" i="1" s="1"/>
  <c r="K134" i="1"/>
  <c r="J77" i="1"/>
  <c r="K82" i="1"/>
  <c r="K26" i="1"/>
  <c r="J35" i="1"/>
  <c r="K36" i="1"/>
  <c r="J24" i="1"/>
  <c r="K24" i="1" s="1"/>
  <c r="K25" i="1"/>
  <c r="J105" i="1" l="1"/>
  <c r="K106" i="1"/>
  <c r="K181" i="1"/>
  <c r="J180" i="1"/>
  <c r="K180" i="1" s="1"/>
  <c r="K77" i="1"/>
  <c r="J76" i="1"/>
  <c r="K76" i="1" s="1"/>
  <c r="J113" i="1"/>
  <c r="K114" i="1"/>
  <c r="J121" i="1"/>
  <c r="K121" i="1" s="1"/>
  <c r="K122" i="1"/>
  <c r="J43" i="1"/>
  <c r="K43" i="1" s="1"/>
  <c r="K44" i="1"/>
  <c r="K35" i="1"/>
  <c r="K113" i="1" l="1"/>
  <c r="J112" i="1"/>
  <c r="K112" i="1" s="1"/>
  <c r="J34" i="1"/>
  <c r="J104" i="1"/>
  <c r="K104" i="1" s="1"/>
  <c r="K105" i="1"/>
  <c r="K34" i="1"/>
</calcChain>
</file>

<file path=xl/sharedStrings.xml><?xml version="1.0" encoding="utf-8"?>
<sst xmlns="http://schemas.openxmlformats.org/spreadsheetml/2006/main" count="2823" uniqueCount="615">
  <si>
    <t>КВСР</t>
  </si>
  <si>
    <t>КФСР</t>
  </si>
  <si>
    <t>КЦСР</t>
  </si>
  <si>
    <t>КВР</t>
  </si>
  <si>
    <t>Наименование КВР</t>
  </si>
  <si>
    <t>Итого</t>
  </si>
  <si>
    <t>801</t>
  </si>
  <si>
    <t>Контрольно-счетная палата Уинского муниципального округа Пермского края</t>
  </si>
  <si>
    <t>0106</t>
  </si>
  <si>
    <t>8100000020</t>
  </si>
  <si>
    <t>100</t>
  </si>
  <si>
    <t>Руководитель Контрольно-счетной палаты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</si>
  <si>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</si>
  <si>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</si>
  <si>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</si>
  <si>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8100000050</t>
  </si>
  <si>
    <t>Аудитор Контрольно-счетной палаты муниципального образования</t>
  </si>
  <si>
    <t>804</t>
  </si>
  <si>
    <t>Дума Уинского муниципального округа Пермского края</t>
  </si>
  <si>
    <t>0103</t>
  </si>
  <si>
    <t>8100000040</t>
  </si>
  <si>
    <t>Депутаты (члены) Думы Уинского муниципального округа Пермского края</t>
  </si>
  <si>
    <t>8100000090</t>
  </si>
  <si>
    <t>Содержание деятельности органов местного самоуправления</t>
  </si>
  <si>
    <t>805</t>
  </si>
  <si>
    <t>Администрация Уинского муниципального округа Пермского края</t>
  </si>
  <si>
    <t>0102</t>
  </si>
  <si>
    <t>3320100010</t>
  </si>
  <si>
    <t>Глава муниципального образования</t>
  </si>
  <si>
    <t>820005549F</t>
  </si>
  <si>
    <t>Поощрения за достижение деятельности управленческих команд</t>
  </si>
  <si>
    <t>0104</t>
  </si>
  <si>
    <t>3320100090</t>
  </si>
  <si>
    <t>800</t>
  </si>
  <si>
    <t>Иные бюджетные ассигнования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</si>
  <si>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</si>
  <si>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</si>
  <si>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</si>
  <si>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</si>
  <si>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</si>
  <si>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</si>
  <si>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</si>
  <si>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</si>
  <si>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</si>
  <si>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</si>
  <si>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</si>
  <si>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</si>
  <si>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0105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</si>
  <si>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</si>
  <si>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</si>
  <si>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0113</t>
  </si>
  <si>
    <t>3310102020</t>
  </si>
  <si>
    <t>Расходы на уплату членского взноса в Совет муниципальных образований</t>
  </si>
  <si>
    <t>3320159300</t>
  </si>
  <si>
    <t>Государственная регистрация актов гражданского состояния</t>
  </si>
  <si>
    <t>3320301020</t>
  </si>
  <si>
    <t>300</t>
  </si>
  <si>
    <t>Выплата стипендии студентам, заключившим договор о целевом обучении</t>
  </si>
  <si>
    <t>Социальное обеспечение и иные выплаты населению</t>
  </si>
  <si>
    <t>3820100110</t>
  </si>
  <si>
    <t>Обеспечение деятельности (оказания услуг, выполнения работ) муниципальных учреждений</t>
  </si>
  <si>
    <t>8200001050</t>
  </si>
  <si>
    <t>Оказание помощи пострадавшим при пожаре</t>
  </si>
  <si>
    <t>830002P270</t>
  </si>
  <si>
    <t>Краевой конкурс "Лидеры общественного самоуправления"</t>
  </si>
  <si>
    <t>0203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</si>
  <si>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</si>
  <si>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</si>
  <si>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0309</t>
  </si>
  <si>
    <t>2130101010</t>
  </si>
  <si>
    <t>0310</t>
  </si>
  <si>
    <t>2120101020</t>
  </si>
  <si>
    <t>Мероприятия по обеспечению первичных мер пожарной безопасности</t>
  </si>
  <si>
    <t>0314</t>
  </si>
  <si>
    <t>2110201020</t>
  </si>
  <si>
    <t>Обследование технического состояния сооружений гражданской обороны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</si>
  <si>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</si>
  <si>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</si>
  <si>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21401SП020</t>
  </si>
  <si>
    <t>600</t>
  </si>
  <si>
    <t>Выплаты материального стимулирования народным дружинникам за участие в охране общественного порядка</t>
  </si>
  <si>
    <t>Предоставление субсидий бюджетным, автономным учреждениям и иным некоммерческим организациям</t>
  </si>
  <si>
    <t>0405</t>
  </si>
  <si>
    <t>220092У150</t>
  </si>
  <si>
    <t>Организация мероприятий при осуществлении деятельности по обращению с животными без владельцев</t>
  </si>
  <si>
    <t>3610401020</t>
  </si>
  <si>
    <t>Реализация мероприятий по предотвращению распространения и уничтожению борщевика Сосновского</t>
  </si>
  <si>
    <t>0408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</si>
  <si>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</si>
  <si>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</si>
  <si>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0409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</si>
  <si>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</si>
  <si>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</si>
  <si>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</si>
  <si>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</si>
  <si>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250019Д020</t>
  </si>
  <si>
    <t>250019Д050</t>
  </si>
  <si>
    <t>250019Д080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</si>
  <si>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</si>
  <si>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</si>
  <si>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</si>
  <si>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0502</t>
  </si>
  <si>
    <t>3810102030</t>
  </si>
  <si>
    <t>Подготовка проектно-сметной документации по организации водоснабжения на территории Уинского муниципального округа, прохождение государственной экспертизы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</si>
  <si>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</si>
  <si>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</si>
  <si>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</si>
  <si>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</si>
  <si>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</si>
  <si>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</si>
  <si>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</si>
  <si>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</si>
  <si>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</si>
  <si>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</si>
  <si>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</si>
  <si>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</si>
  <si>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38101SЖ520</t>
  </si>
  <si>
    <t>38104SP410</t>
  </si>
  <si>
    <t>Реализация программы "Комфортный край" Качественное водоснабжение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</si>
  <si>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</si>
  <si>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</si>
  <si>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0503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</si>
  <si>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</si>
  <si>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</si>
  <si>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2200201010</t>
  </si>
  <si>
    <t>Создание мест (площадок) накопления твердых коммунальных отходов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</si>
  <si>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</si>
  <si>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</si>
  <si>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</si>
  <si>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</si>
  <si>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</si>
  <si>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</si>
  <si>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2200401010</t>
  </si>
  <si>
    <t>Реализация мероприятий по озеленению на территории Уинского муниципального округа Пермского края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</si>
  <si>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</si>
  <si>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</si>
  <si>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</si>
  <si>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</si>
  <si>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22006SР080</t>
  </si>
  <si>
    <t>Реализация проектов инициативного бюджетирования</t>
  </si>
  <si>
    <t>2200700110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</si>
  <si>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</si>
  <si>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</si>
  <si>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</si>
  <si>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</si>
  <si>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2201201010</t>
  </si>
  <si>
    <t>Мероприятия по созданию и развитию пляжной инфраструктуры</t>
  </si>
  <si>
    <t>22013SP430</t>
  </si>
  <si>
    <t>Реализация мероприятий по направлению "Наша улица" "Комфортный край"</t>
  </si>
  <si>
    <t>22014SP060</t>
  </si>
  <si>
    <t>Реализация мероприятий с участием средств самообложения граждан"</t>
  </si>
  <si>
    <t>220F255550</t>
  </si>
  <si>
    <t>Реализация программ формирования современной городской среды</t>
  </si>
  <si>
    <t>220И455550</t>
  </si>
  <si>
    <t>8300001020</t>
  </si>
  <si>
    <t>Водоотведение с земельного участка с. Уинское, ул. Труда, 14</t>
  </si>
  <si>
    <t>0505</t>
  </si>
  <si>
    <t>3810101040</t>
  </si>
  <si>
    <t>Разработка программы энергосбережения и повышения энергетической эффективности</t>
  </si>
  <si>
    <t>0702</t>
  </si>
  <si>
    <t>3810101020</t>
  </si>
  <si>
    <t>Комплексное обследование здания общеобразовательной школы на 500 учащихся в с. Уинское</t>
  </si>
  <si>
    <t>0801</t>
  </si>
  <si>
    <t>38103SP060</t>
  </si>
  <si>
    <t>38104SP420</t>
  </si>
  <si>
    <t>400</t>
  </si>
  <si>
    <t>Реализация программы "Комфортный край" Культурная реновация</t>
  </si>
  <si>
    <t>Капитальные вложения в объекты государственной (муниципальной) собственности</t>
  </si>
  <si>
    <t>0902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</si>
  <si>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</si>
  <si>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</si>
  <si>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</si>
  <si>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</si>
  <si>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0907</t>
  </si>
  <si>
    <t>1001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</si>
  <si>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</si>
  <si>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</si>
  <si>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1102</t>
  </si>
  <si>
    <t>3810120180</t>
  </si>
  <si>
    <t>Ремонт спортивной площадки с. Суда ул. Центральная, 29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</si>
  <si>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</si>
  <si>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</si>
  <si>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1202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</si>
  <si>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</si>
  <si>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</si>
  <si>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806</t>
  </si>
  <si>
    <t>Финансовое управление администрации Уинского муниципального округа Пермского края</t>
  </si>
  <si>
    <t>3410100090</t>
  </si>
  <si>
    <t>0111</t>
  </si>
  <si>
    <t>3420103010</t>
  </si>
  <si>
    <t>Резервные фонды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</si>
  <si>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</si>
  <si>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</si>
  <si>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</si>
  <si>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</si>
  <si>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</si>
  <si>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807</t>
  </si>
  <si>
    <t>Управление образования администрации Уинского муниципального округа Пермского края</t>
  </si>
  <si>
    <t>0701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</si>
  <si>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</si>
  <si>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</si>
  <si>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</si>
  <si>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</si>
  <si>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</si>
  <si>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</si>
  <si>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</si>
  <si>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32105SP080</t>
  </si>
  <si>
    <t>Реализация проекта инициативного бюджетирования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</si>
  <si>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</si>
  <si>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</si>
  <si>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</si>
  <si>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</si>
  <si>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</si>
  <si>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</si>
  <si>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</si>
  <si>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</si>
  <si>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</si>
  <si>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</si>
  <si>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32207SР080</t>
  </si>
  <si>
    <t>Проект инициативного бюджетирования</t>
  </si>
  <si>
    <t>32208SP350</t>
  </si>
  <si>
    <t>"Комфортный край" Школьный двор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</si>
  <si>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</si>
  <si>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</si>
  <si>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</si>
  <si>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</si>
  <si>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</si>
  <si>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</si>
  <si>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0703</t>
  </si>
  <si>
    <t>3230100110</t>
  </si>
  <si>
    <t>3230201010</t>
  </si>
  <si>
    <t>Организация и проведение значимых мероприятий в сфере дополнительного образования</t>
  </si>
  <si>
    <t>0709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</si>
  <si>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</si>
  <si>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</si>
  <si>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</si>
  <si>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</si>
  <si>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3260100090</t>
  </si>
  <si>
    <t>3260401040</t>
  </si>
  <si>
    <t>Организация и проведение прочих мероприятий в области образования</t>
  </si>
  <si>
    <t>1003</t>
  </si>
  <si>
    <t>321022С170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</si>
  <si>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</si>
  <si>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322022С170</t>
  </si>
  <si>
    <t>322032Н020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</si>
  <si>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</si>
  <si>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</si>
  <si>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323032С170</t>
  </si>
  <si>
    <t>1004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</si>
  <si>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</si>
  <si>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</si>
  <si>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1101</t>
  </si>
  <si>
    <t>322012Ф180</t>
  </si>
  <si>
    <t>Обеспечение условий для развития физической культуры и массового спорта.</t>
  </si>
  <si>
    <t>32201SФ320</t>
  </si>
  <si>
    <t>Реализация мероприятия "Умею плавать"</t>
  </si>
  <si>
    <t>3250101030</t>
  </si>
  <si>
    <t>Проведение физкультурных мероприятий и массовых спортивных мероприятий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</si>
  <si>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</si>
  <si>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</si>
  <si>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2400200110</t>
  </si>
  <si>
    <t>Дополнительное образование в области спорта</t>
  </si>
  <si>
    <t>0707</t>
  </si>
  <si>
    <t>3520104020</t>
  </si>
  <si>
    <t>Организация и проведение мероприятий в сфере молодежной политики</t>
  </si>
  <si>
    <t>3510100110</t>
  </si>
  <si>
    <t>3510200110</t>
  </si>
  <si>
    <t>3510300110</t>
  </si>
  <si>
    <t>3510404010</t>
  </si>
  <si>
    <t>Организация и проведение мероприятий в сфере культуры и искусства</t>
  </si>
  <si>
    <t>35106SP420</t>
  </si>
  <si>
    <t>351A155900</t>
  </si>
  <si>
    <t>Техническое оснащение муниципальных музеев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</si>
  <si>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</si>
  <si>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</si>
  <si>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</si>
  <si>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</si>
  <si>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0804</t>
  </si>
  <si>
    <t>3550100090</t>
  </si>
  <si>
    <t>3550200110</t>
  </si>
  <si>
    <t>240032С170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</si>
  <si>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</si>
  <si>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</si>
  <si>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</si>
  <si>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</si>
  <si>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2400104030</t>
  </si>
  <si>
    <t>Организация и проведение значимых мероприятий в сфере физической культуры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</si>
  <si>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</si>
  <si>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</si>
  <si>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</si>
  <si>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</si>
  <si>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</si>
  <si>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</si>
  <si>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3700500090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</si>
  <si>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</si>
  <si>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</si>
  <si>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</si>
  <si>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</si>
  <si>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</si>
  <si>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3700306010</t>
  </si>
  <si>
    <t>Содержание и обслуживание имущества казны (снос, очистка крыш от снега, содержание территорий ит.д.)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</si>
  <si>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</si>
  <si>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</si>
  <si>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</si>
  <si>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</si>
  <si>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0406</t>
  </si>
  <si>
    <t>3700406010</t>
  </si>
  <si>
    <t>Страхование ГТС.</t>
  </si>
  <si>
    <t>0412</t>
  </si>
  <si>
    <t>37001SЦ140</t>
  </si>
  <si>
    <t>Разработка проектов межевания территории и проведение комплексных кадастровых работ</t>
  </si>
  <si>
    <t>0501</t>
  </si>
  <si>
    <t>310F36748S</t>
  </si>
  <si>
    <t>Мероприятия по переселению граждан из аварийного жилищного фонда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</si>
  <si>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</si>
  <si>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</si>
  <si>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</si>
  <si>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</si>
  <si>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</si>
  <si>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</si>
  <si>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</si>
  <si>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</si>
  <si>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</si>
  <si>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</si>
  <si>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</si>
  <si>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</si>
  <si>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</si>
  <si>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</si>
  <si>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</si>
  <si>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370022С080</t>
  </si>
  <si>
    <t>1006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</si>
  <si>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</si>
  <si>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</si>
  <si>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Наименование</t>
  </si>
  <si>
    <t>Первоначальный план на 2025 год</t>
  </si>
  <si>
    <t>Уточненный план</t>
  </si>
  <si>
    <t>на 2025 год</t>
  </si>
  <si>
    <t>на 01.01.2026</t>
  </si>
  <si>
    <t>Исполнено за 2025 год</t>
  </si>
  <si>
    <t>% исполнения</t>
  </si>
  <si>
    <t>0100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</si>
  <si>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</si>
  <si>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</si>
  <si>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</si>
  <si>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</si>
  <si>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</si>
  <si>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</si>
  <si>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</si>
  <si>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</si>
  <si>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3300000000</t>
  </si>
  <si>
    <t>3320000000</t>
  </si>
  <si>
    <t>3320100000</t>
  </si>
  <si>
    <t>Основное мероприятие "Обеспечение деятельности органов местного самоуправления"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</si>
  <si>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</si>
  <si>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</si>
  <si>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</si>
  <si>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</si>
  <si>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</si>
  <si>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3310000000</t>
  </si>
  <si>
    <t>3310100000</t>
  </si>
  <si>
    <t>Основное мероприятие "Расходы на уплату взносов"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</si>
  <si>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</si>
  <si>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3320300000</t>
  </si>
  <si>
    <t>Основное мероприятие "Выплата стипендии студентам (целевое обучение)"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</si>
  <si>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</si>
  <si>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</si>
  <si>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3820000000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</si>
  <si>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</si>
  <si>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</si>
  <si>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</si>
  <si>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</si>
  <si>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</si>
  <si>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Другие общегосударственные вопросы</t>
  </si>
  <si>
    <t>0200</t>
  </si>
  <si>
    <t>НАЦИОНАЛЬНАЯ ОБОРОНА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</si>
  <si>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</si>
  <si>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</si>
  <si>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</si>
  <si>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Гражданская оборона</t>
  </si>
  <si>
    <t>2100000000</t>
  </si>
  <si>
    <t>2130000000</t>
  </si>
  <si>
    <t>2130100000</t>
  </si>
  <si>
    <t>Основное мероприятие "Обеспечение реализации муниципальной программы (обеспечивающая программа)"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</si>
  <si>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</si>
  <si>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</si>
  <si>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Защита населения и территории от чрезвычайных ситуаций природного и техногенного характера, пожарная безопасность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</si>
  <si>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</si>
  <si>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</si>
  <si>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</si>
  <si>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</si>
  <si>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Другие вопросы в области национальной безопасности и правоохранительной деятельности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</si>
  <si>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</si>
  <si>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</si>
  <si>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</si>
  <si>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</si>
  <si>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</si>
  <si>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</si>
  <si>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Основное мероприятие "Мероприятия по гражданской обороне"</t>
  </si>
  <si>
    <t>2110200000</t>
  </si>
  <si>
    <t xml:space="preserve">Подпрограмма "Обеспечение реализации муниципальной программы (обеспечивающая программа)" </t>
  </si>
  <si>
    <t>0400</t>
  </si>
  <si>
    <t>НАЦИОНАЛЬНАЯ ЭКОНОМИКА</t>
  </si>
  <si>
    <t>Сельское хозяйство и рыболовство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</si>
  <si>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</si>
  <si>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2200000000</t>
  </si>
  <si>
    <t>Основное мероприятие "Проведение противоэпизоотических мероприятий"</t>
  </si>
  <si>
    <t>2200900000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</si>
  <si>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</si>
  <si>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3600000000</t>
  </si>
  <si>
    <t xml:space="preserve">Подпрограмма "Развитие сельского хозяйства Уинского муниципального округа" на 2026-2028 </t>
  </si>
  <si>
    <t>3610000000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</si>
  <si>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</si>
  <si>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3610400000</t>
  </si>
  <si>
    <t>Транспорт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</si>
  <si>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</si>
  <si>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2500000000</t>
  </si>
  <si>
    <t>2500200000</t>
  </si>
  <si>
    <t>Основное мероприятие"Оказание услуг по перевозке пассажиров"</t>
  </si>
  <si>
    <t>Дорожное хозяйство (дорожные фонды)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</si>
  <si>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</si>
  <si>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2500100000</t>
  </si>
  <si>
    <t>Основное мероприятие"Развитие транспортной системы"</t>
  </si>
  <si>
    <t>0500</t>
  </si>
  <si>
    <t>ЖИЛИЩНО-КОММУНАЛЬНОЕ ХОЗЯЙСТВО</t>
  </si>
  <si>
    <t>Коммунальное хозяйство</t>
  </si>
  <si>
    <t>3810000000</t>
  </si>
  <si>
    <t>3810100000</t>
  </si>
  <si>
    <t>Основное мероприятите "Развитие инфраструктуры в Уинском муниципальном округе Пермского края"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</si>
  <si>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</si>
  <si>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3810400000</t>
  </si>
  <si>
    <t>Основное мероприятие "Реализация программы Комфортный край"</t>
  </si>
  <si>
    <t>Благоустройство</t>
  </si>
  <si>
    <t>2200100000</t>
  </si>
  <si>
    <t>Основное мероприятие "Организация и содержание мест захоронения"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</si>
  <si>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</si>
  <si>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</si>
  <si>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</si>
  <si>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2200300000</t>
  </si>
  <si>
    <t>Основное мероприятие "Уличное освещение"</t>
  </si>
  <si>
    <t>2200400000</t>
  </si>
  <si>
    <t>Основное мероприятие "Озеленение"</t>
  </si>
  <si>
    <t>2200500000</t>
  </si>
  <si>
    <t>Основное мероприятие "Содержание объектов благоустройства"</t>
  </si>
  <si>
    <t>2200600000</t>
  </si>
  <si>
    <t>Основное мероприятие "Реализация проектов инициативного бюджетирования"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</si>
  <si>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</si>
  <si>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</si>
  <si>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</si>
  <si>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</si>
  <si>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</si>
  <si>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</si>
  <si>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2201301010</t>
  </si>
  <si>
    <t>2201400000</t>
  </si>
  <si>
    <t>Основное мероприятие "Реализация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</si>
  <si>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</si>
  <si>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</si>
  <si>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Национальный проект "Инфраструктура для жизни"</t>
  </si>
  <si>
    <t>220И000000</t>
  </si>
  <si>
    <t>Другие вопросы в области жилищно-коммунального хозяйства</t>
  </si>
  <si>
    <t>0700</t>
  </si>
  <si>
    <t>ОБРАЗОВАНИЕ</t>
  </si>
  <si>
    <t>Общее образование</t>
  </si>
  <si>
    <t>0800</t>
  </si>
  <si>
    <t>КУЛЬТУРА, КИНЕМАТОГРАФИЯ</t>
  </si>
  <si>
    <t>Культура</t>
  </si>
  <si>
    <t>3810300000</t>
  </si>
  <si>
    <t>0900</t>
  </si>
  <si>
    <t>ЗДРАВООХРАНЕНИЕ</t>
  </si>
  <si>
    <t>Амбулаторная помощь</t>
  </si>
  <si>
    <t>Санитарно-эпидемиологическое благополучие</t>
  </si>
  <si>
    <t>1000</t>
  </si>
  <si>
    <t>СОЦИАЛЬНАЯ ПОЛИТИКА</t>
  </si>
  <si>
    <t>Пенсионное обеспечение</t>
  </si>
  <si>
    <t>3320200000</t>
  </si>
  <si>
    <t>Основное мероприятие "Меры социальной помощи и поддержки отдельных категорий населения"</t>
  </si>
  <si>
    <t>1100</t>
  </si>
  <si>
    <t>ФИЗИЧЕСКАЯ КУЛЬТУРА И СПОРТ</t>
  </si>
  <si>
    <t>Массовый спорт</t>
  </si>
  <si>
    <t>1200</t>
  </si>
  <si>
    <t>СРЕДСТВА МАССОВОЙ ИНФОРМАЦИИ</t>
  </si>
  <si>
    <t>Периодическая печать и издательства</t>
  </si>
  <si>
    <t>3310200000</t>
  </si>
  <si>
    <t>Основное мероприятие "Публикация информации в периодической печати"</t>
  </si>
  <si>
    <t>3400000000</t>
  </si>
  <si>
    <t>3410000000</t>
  </si>
  <si>
    <t>3410100000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</si>
  <si>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</si>
  <si>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</si>
  <si>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3420000000</t>
  </si>
  <si>
    <t>3420100000</t>
  </si>
  <si>
    <t>Основное мероприятие "Резервный фонд администрации Уинского муниципального округа Пермского края"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</si>
  <si>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</si>
  <si>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3200000000</t>
  </si>
  <si>
    <t>3260000000</t>
  </si>
  <si>
    <t>3260300000</t>
  </si>
  <si>
    <t>Основное мероприятие "Обеспечение деятельности прочих учреждений в области образования"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</si>
  <si>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</si>
  <si>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</si>
  <si>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3410200000</t>
  </si>
  <si>
    <t>Основное мероприятие "Осуществление мероприятий по централизации бухгалтерского и кадрового учета"</t>
  </si>
  <si>
    <t>Дошкольное образование</t>
  </si>
  <si>
    <t>3210000000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</si>
  <si>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</si>
  <si>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</si>
  <si>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</si>
  <si>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Основное мероприятие "Реализация проекта инициативного бюджетирования "</t>
  </si>
  <si>
    <t>3210500000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</si>
  <si>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</si>
  <si>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</si>
  <si>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</si>
  <si>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</si>
  <si>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3220700000</t>
  </si>
  <si>
    <t>3220800000</t>
  </si>
  <si>
    <t>322EВ00000</t>
  </si>
  <si>
    <t>Основное мероприятие "Региональный проект "Патриотическое воспитание граждан Российской Федерации"</t>
  </si>
  <si>
    <t>Национальный проект "Молодежь и дети""Региональный проект "Педагоги и наставники"</t>
  </si>
  <si>
    <t>322Ю600000</t>
  </si>
  <si>
    <t>Дополнительное образование детей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</si>
  <si>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</si>
  <si>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</si>
  <si>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</si>
  <si>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</si>
  <si>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3230200000</t>
  </si>
  <si>
    <t>Основное мероприятие "Мероприятия в сфере дополнительного образования"</t>
  </si>
  <si>
    <t>3240000000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</si>
  <si>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</si>
  <si>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</si>
  <si>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Другие вопросы в области образования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</si>
  <si>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</si>
  <si>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</si>
  <si>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</si>
  <si>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Социальное обеспечение населения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</si>
  <si>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</si>
  <si>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</si>
  <si>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3220200000</t>
  </si>
  <si>
    <t>3220300000</t>
  </si>
  <si>
    <t>Основное мероприятие "Предоставление мер социальной помощи и поддержки многодетным семьям и семьям с детьми"</t>
  </si>
  <si>
    <t>Единая субвенция на выполнение отдельных государственных полномочий в сфере образования (Предоставление мер социальной поддержки учащимся из многодетных и малоимущих семей)</t>
  </si>
  <si>
    <t>3230300000</t>
  </si>
  <si>
    <t>Охрана семьи и детства</t>
  </si>
  <si>
    <t>3210300000</t>
  </si>
  <si>
    <t>Физическая культура</t>
  </si>
  <si>
    <t>3250000000</t>
  </si>
  <si>
    <t>3250100000</t>
  </si>
  <si>
    <t>Основное мероприятие "Развитие физической культуры и спорта"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</si>
  <si>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</si>
  <si>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2400000000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</si>
  <si>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</si>
  <si>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</si>
  <si>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Молодежная политика</t>
  </si>
  <si>
    <t>3500000000</t>
  </si>
  <si>
    <t>3520000000</t>
  </si>
  <si>
    <t>3520100000</t>
  </si>
  <si>
    <t>Основное мероприятие "Организация и проведение мероприятий в сфере молодежной политики"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</si>
  <si>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2025-2027 годы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</si>
  <si>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</si>
  <si>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</si>
  <si>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</si>
  <si>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3510100000</t>
  </si>
  <si>
    <t>Основное мероприятие "Культурно-досуговое обслуживание населения"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</si>
  <si>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</si>
  <si>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3510200000</t>
  </si>
  <si>
    <t>Основное мероприятие "Библиотечное обслуживание населения"</t>
  </si>
  <si>
    <t>3510300000</t>
  </si>
  <si>
    <t>Основное мероприятие "Музейное дело"</t>
  </si>
  <si>
    <t>3510400000</t>
  </si>
  <si>
    <t>Основное мероприятие "Организация и проведение значимых мероприятий в сфере искусства и культуры"</t>
  </si>
  <si>
    <t>3510600000</t>
  </si>
  <si>
    <t>351A100000</t>
  </si>
  <si>
    <t>Основное мероприятие "Региональный проект "Культурная среда"</t>
  </si>
  <si>
    <t>3900000000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</si>
  <si>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</si>
  <si>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</si>
  <si>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</si>
  <si>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Другие вопросы в области культуры, кинематографии</t>
  </si>
  <si>
    <t>3550000000</t>
  </si>
  <si>
    <t>3550100000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</si>
  <si>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</si>
  <si>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3550200000</t>
  </si>
  <si>
    <t>Основное мероприятие "Административное, финансово-экономическое и хозяйственное обеспечение"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</si>
  <si>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</si>
  <si>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</si>
  <si>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3540000000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</si>
  <si>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</si>
  <si>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</si>
  <si>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</si>
  <si>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2400100000</t>
  </si>
  <si>
    <t>Основное мероприятие "Развитие физической культуры и спорта в Уинском муниципальном округе"</t>
  </si>
  <si>
    <t>3700000000</t>
  </si>
  <si>
    <t>3700200000</t>
  </si>
  <si>
    <t>Основное мероприятие "Прочие мероприятия в области жилищного хозяйства"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</si>
  <si>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</si>
  <si>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3700500000</t>
  </si>
  <si>
    <t>3700100000</t>
  </si>
  <si>
    <t>Основное мероприятие "Мероприятия по управлению муниципальным имуществом и земельными участками"</t>
  </si>
  <si>
    <t>3700300000</t>
  </si>
  <si>
    <t>Основное мероприятие "Прочие расходы в области коммунального хозяйства"</t>
  </si>
  <si>
    <t>Водное хозяйство</t>
  </si>
  <si>
    <t>3700400000</t>
  </si>
  <si>
    <t>Основное мероприятие "Страхование"</t>
  </si>
  <si>
    <t>Другие вопросы в области национальной экономики</t>
  </si>
  <si>
    <t>Жилищное хозяйство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</si>
  <si>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</si>
  <si>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</si>
  <si>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</si>
  <si>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</si>
  <si>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Федеральный проект "Жилье"</t>
  </si>
  <si>
    <t>310И200000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</si>
  <si>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</si>
  <si>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Ведомственная структура расходов бюджета Уинского муниципального округа Пермского края на 01 января 2026 года</t>
  </si>
  <si>
    <t>рублей</t>
  </si>
  <si>
    <t>Приложение 7</t>
  </si>
  <si>
    <t>к решению Думы Уинского</t>
  </si>
  <si>
    <t>муниципального округа Пермского края</t>
  </si>
  <si>
    <t>от 00.00.2026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</si>
</sst>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14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4" xfId="0" applyNumberFormat="1" applyFont="1" applyFill="1" applyBorder="1" applyAlignment="1" applyProtection="1">
      <alignment horizontal="righ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/>
    </xf>
    <xf numFmtId="4" fontId="4" fillId="0" borderId="9" xfId="0" applyNumberFormat="1" applyFont="1" applyFill="1" applyBorder="1" applyAlignment="1" applyProtection="1">
      <alignment horizontal="right"/>
    </xf>
    <xf numFmtId="49" fontId="4" fillId="0" borderId="2" xfId="0" applyNumberFormat="1" applyFont="1" applyFill="1" applyBorder="1" applyAlignment="1" applyProtection="1">
      <alignment horizontal="center"/>
    </xf>
    <xf numFmtId="49" fontId="4" fillId="0" borderId="3" xfId="0" applyNumberFormat="1" applyFont="1" applyFill="1" applyBorder="1" applyAlignment="1" applyProtection="1">
      <alignment horizontal="center"/>
    </xf>
    <xf numFmtId="49" fontId="4" fillId="0" borderId="3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165" fontId="0" fillId="0" borderId="1" xfId="0" applyNumberForma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5" fillId="0" borderId="15" xfId="0" applyNumberFormat="1" applyFont="1" applyFill="1" applyBorder="1" applyAlignment="1" applyProtection="1">
      <alignment horizontal="right" vertical="center" wrapText="1"/>
    </xf>
    <xf numFmtId="4" fontId="5" fillId="0" borderId="16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165" fontId="0" fillId="0" borderId="7" xfId="0" applyNumberForma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49" fontId="5" fillId="0" borderId="3" xfId="0" applyNumberFormat="1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 applyProtection="1">
      <alignment horizontal="left" vertical="center" wrapText="1"/>
    </xf>
    <xf numFmtId="4" fontId="5" fillId="0" borderId="2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681"/>
  <sheetViews>
    <sheetView showGridLines="0" tabSelected="1" workbookViewId="0">
      <selection activeCell="J9" sqref="J9:J10"/>
    </sheetView>
  </sheetViews>
  <sheetFormatPr defaultRowHeight="12.75" customHeight="1" outlineLevelRow="1" x14ac:dyDescent="0.2"/>
  <cols>
    <col min="1" max="1" width="7.7109375" customWidth="1"/>
    <col min="2" max="2" width="8" customWidth="1"/>
    <col min="3" max="3" width="10.5703125" customWidth="1"/>
    <col min="4" max="4" width="5.85546875" customWidth="1"/>
    <col min="5" max="5" width="36.5703125" customWidth="1"/>
    <col min="6" max="6" width="30.7109375" hidden="1" customWidth="1"/>
    <col min="7" max="10" width="15.42578125" customWidth="1"/>
  </cols>
  <sheetData>
    <row r="1" spans="1:11" ht="14.25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15.75" x14ac:dyDescent="0.25">
      <c r="A2" s="2"/>
      <c r="B2" s="3"/>
      <c r="C2" s="3"/>
      <c r="D2" s="4"/>
      <c r="E2" s="3"/>
      <c r="F2" s="4"/>
      <c r="G2" s="4"/>
      <c r="H2" s="71" t="s">
        <v>611</v>
      </c>
      <c r="I2" s="71"/>
      <c r="J2" s="71"/>
      <c r="K2" s="71"/>
    </row>
    <row r="3" spans="1:11" ht="15.75" x14ac:dyDescent="0.25">
      <c r="A3" s="1"/>
      <c r="B3" s="1"/>
      <c r="C3" s="1"/>
      <c r="D3" s="1"/>
      <c r="E3" s="1"/>
      <c r="F3" s="1"/>
      <c r="G3" s="1"/>
      <c r="H3" s="71" t="s">
        <v>612</v>
      </c>
      <c r="I3" s="71"/>
      <c r="J3" s="71"/>
      <c r="K3" s="71"/>
    </row>
    <row r="4" spans="1:11" ht="15.75" x14ac:dyDescent="0.25">
      <c r="A4" s="66"/>
      <c r="B4" s="67"/>
      <c r="C4" s="67"/>
      <c r="D4" s="67"/>
      <c r="E4" s="67"/>
      <c r="F4" s="67"/>
      <c r="G4" s="67"/>
      <c r="H4" s="71" t="s">
        <v>613</v>
      </c>
      <c r="I4" s="71"/>
      <c r="J4" s="71"/>
      <c r="K4" s="71"/>
    </row>
    <row r="5" spans="1:11" ht="15.75" x14ac:dyDescent="0.25">
      <c r="A5" s="66"/>
      <c r="B5" s="67"/>
      <c r="C5" s="67"/>
      <c r="D5" s="67"/>
      <c r="E5" s="67"/>
      <c r="F5" s="67"/>
      <c r="H5" s="71" t="s">
        <v>614</v>
      </c>
      <c r="I5" s="71"/>
      <c r="J5" s="71"/>
      <c r="K5" s="71"/>
    </row>
    <row r="6" spans="1:11" x14ac:dyDescent="0.2">
      <c r="A6" s="66"/>
      <c r="B6" s="67"/>
      <c r="C6" s="67"/>
      <c r="D6" s="67"/>
      <c r="E6" s="67"/>
      <c r="F6" s="67"/>
    </row>
    <row r="7" spans="1:11" ht="15.75" x14ac:dyDescent="0.2">
      <c r="A7" s="70" t="s">
        <v>609</v>
      </c>
      <c r="B7" s="70"/>
      <c r="C7" s="70"/>
      <c r="D7" s="70"/>
      <c r="E7" s="70"/>
      <c r="F7" s="70"/>
      <c r="G7" s="70"/>
      <c r="H7" s="70"/>
      <c r="I7" s="70"/>
      <c r="J7" s="70"/>
    </row>
    <row r="8" spans="1:11" x14ac:dyDescent="0.2">
      <c r="A8" s="5"/>
      <c r="B8" s="5"/>
      <c r="C8" s="5"/>
      <c r="D8" s="5"/>
      <c r="E8" s="5"/>
      <c r="F8" s="5"/>
      <c r="G8" s="5"/>
      <c r="H8" s="1"/>
      <c r="I8" s="1"/>
      <c r="J8" s="65" t="s">
        <v>610</v>
      </c>
    </row>
    <row r="9" spans="1:11" ht="24" customHeight="1" x14ac:dyDescent="0.2">
      <c r="A9" s="68" t="s">
        <v>0</v>
      </c>
      <c r="B9" s="68" t="s">
        <v>1</v>
      </c>
      <c r="C9" s="68" t="s">
        <v>2</v>
      </c>
      <c r="D9" s="68" t="s">
        <v>3</v>
      </c>
      <c r="E9" s="68" t="s">
        <v>333</v>
      </c>
      <c r="F9" s="10" t="s">
        <v>4</v>
      </c>
      <c r="G9" s="68" t="s">
        <v>334</v>
      </c>
      <c r="H9" s="72" t="s">
        <v>335</v>
      </c>
      <c r="I9" s="73"/>
      <c r="J9" s="68" t="s">
        <v>338</v>
      </c>
      <c r="K9" s="74" t="s">
        <v>339</v>
      </c>
    </row>
    <row r="10" spans="1:11" ht="18.75" customHeight="1" x14ac:dyDescent="0.2">
      <c r="A10" s="69"/>
      <c r="B10" s="69"/>
      <c r="C10" s="69"/>
      <c r="D10" s="69"/>
      <c r="E10" s="69"/>
      <c r="F10" s="10"/>
      <c r="G10" s="69"/>
      <c r="H10" s="6" t="s">
        <v>336</v>
      </c>
      <c r="I10" s="6" t="s">
        <v>337</v>
      </c>
      <c r="J10" s="69"/>
      <c r="K10" s="74"/>
    </row>
    <row r="11" spans="1:11" hidden="1" x14ac:dyDescent="0.2">
      <c r="A11" s="28" t="s">
        <v>5</v>
      </c>
      <c r="B11" s="29"/>
      <c r="C11" s="29"/>
      <c r="D11" s="29"/>
      <c r="E11" s="30"/>
      <c r="F11" s="30"/>
      <c r="G11" s="26">
        <v>551072237.88999999</v>
      </c>
      <c r="H11" s="26">
        <v>720673136.76999998</v>
      </c>
      <c r="I11" s="26">
        <v>720673136.76999998</v>
      </c>
      <c r="J11" s="27">
        <v>687778982.22000003</v>
      </c>
      <c r="K11" s="20"/>
    </row>
    <row r="12" spans="1:11" ht="31.5" customHeight="1" x14ac:dyDescent="0.2">
      <c r="A12" s="31" t="s">
        <v>6</v>
      </c>
      <c r="B12" s="32"/>
      <c r="C12" s="32"/>
      <c r="D12" s="32"/>
      <c r="E12" s="59" t="s">
        <v>7</v>
      </c>
      <c r="F12" s="33"/>
      <c r="G12" s="39">
        <v>2076780.96</v>
      </c>
      <c r="H12" s="39">
        <v>2130468.96</v>
      </c>
      <c r="I12" s="39">
        <v>2130468.96</v>
      </c>
      <c r="J12" s="40">
        <v>2130468.96</v>
      </c>
      <c r="K12" s="60">
        <f>J12/I12*100</f>
        <v>100</v>
      </c>
    </row>
    <row r="13" spans="1:11" x14ac:dyDescent="0.2">
      <c r="A13" s="37" t="s">
        <v>6</v>
      </c>
      <c r="B13" s="37" t="s">
        <v>340</v>
      </c>
      <c r="C13" s="37"/>
      <c r="D13" s="37"/>
      <c r="E13" s="15" t="s">
        <v>341</v>
      </c>
      <c r="F13" s="11"/>
      <c r="G13" s="17">
        <v>2076780.96</v>
      </c>
      <c r="H13" s="38">
        <v>2130468.96</v>
      </c>
      <c r="I13" s="39">
        <v>2130468.96</v>
      </c>
      <c r="J13" s="40">
        <v>2130468.96</v>
      </c>
      <c r="K13" s="41">
        <f t="shared" ref="K13:K76" si="0">J13/I13*100</f>
        <v>100</v>
      </c>
    </row>
    <row r="14" spans="1:11" ht="58.5" customHeight="1" x14ac:dyDescent="0.2">
      <c r="A14" s="42" t="s">
        <v>6</v>
      </c>
      <c r="B14" s="43" t="s">
        <v>8</v>
      </c>
      <c r="C14" s="42"/>
      <c r="D14" s="42"/>
      <c r="E14" s="44" t="s">
        <v>342</v>
      </c>
      <c r="F14" s="12"/>
      <c r="G14" s="45">
        <v>2076780.96</v>
      </c>
      <c r="H14" s="46">
        <v>2130468.96</v>
      </c>
      <c r="I14" s="47">
        <v>2130468.96</v>
      </c>
      <c r="J14" s="48">
        <v>2130468.96</v>
      </c>
      <c r="K14" s="41">
        <f t="shared" si="0"/>
        <v>100</v>
      </c>
    </row>
    <row r="15" spans="1:11" ht="24.75" customHeight="1" x14ac:dyDescent="0.2">
      <c r="A15" s="37" t="s">
        <v>6</v>
      </c>
      <c r="B15" s="37" t="s">
        <v>8</v>
      </c>
      <c r="C15" s="14" t="s">
        <v>343</v>
      </c>
      <c r="D15" s="14"/>
      <c r="E15" s="15" t="s">
        <v>344</v>
      </c>
      <c r="F15" s="11"/>
      <c r="G15" s="17">
        <v>2076780.96</v>
      </c>
      <c r="H15" s="17">
        <v>2130468.96</v>
      </c>
      <c r="I15" s="17">
        <v>2130468.96</v>
      </c>
      <c r="J15" s="17">
        <v>2130468.96</v>
      </c>
      <c r="K15" s="41">
        <f t="shared" si="0"/>
        <v>100</v>
      </c>
    </row>
    <row r="16" spans="1:11" ht="33" customHeight="1" x14ac:dyDescent="0.2">
      <c r="A16" s="37" t="s">
        <v>6</v>
      </c>
      <c r="B16" s="37" t="s">
        <v>8</v>
      </c>
      <c r="C16" s="14" t="s">
        <v>345</v>
      </c>
      <c r="D16" s="14"/>
      <c r="E16" s="15" t="s">
        <v>346</v>
      </c>
      <c r="F16" s="11"/>
      <c r="G16" s="17">
        <v>2076780.96</v>
      </c>
      <c r="H16" s="17">
        <v>2130468.96</v>
      </c>
      <c r="I16" s="17">
        <v>2130468.96</v>
      </c>
      <c r="J16" s="17">
        <v>2130468.96</v>
      </c>
      <c r="K16" s="41">
        <f t="shared" si="0"/>
        <v>100</v>
      </c>
    </row>
    <row r="17" spans="1:11" ht="33" customHeight="1" x14ac:dyDescent="0.2">
      <c r="A17" s="22" t="s">
        <v>6</v>
      </c>
      <c r="B17" s="22" t="s">
        <v>8</v>
      </c>
      <c r="C17" s="22" t="s">
        <v>9</v>
      </c>
      <c r="D17" s="14"/>
      <c r="E17" s="15" t="s">
        <v>11</v>
      </c>
      <c r="F17" s="11"/>
      <c r="G17" s="17">
        <f>G18+G19</f>
        <v>1146466.47</v>
      </c>
      <c r="H17" s="17">
        <f t="shared" ref="H17:J17" si="1">H18+H19</f>
        <v>1169814.3700000001</v>
      </c>
      <c r="I17" s="17">
        <f t="shared" si="1"/>
        <v>1169814.3700000001</v>
      </c>
      <c r="J17" s="17">
        <f t="shared" si="1"/>
        <v>1169814.3700000001</v>
      </c>
      <c r="K17" s="41">
        <f t="shared" si="0"/>
        <v>100</v>
      </c>
    </row>
    <row r="18" spans="1:11" ht="76.5" outlineLevel="1" x14ac:dyDescent="0.2">
      <c r="A18" s="22" t="s">
        <v>6</v>
      </c>
      <c r="B18" s="22" t="s">
        <v>8</v>
      </c>
      <c r="C18" s="22" t="s">
        <v>9</v>
      </c>
      <c r="D18" s="22" t="s">
        <v>10</v>
      </c>
      <c r="E18" s="8" t="s">
        <v>12</v>
      </c>
      <c r="F18" s="8"/>
      <c r="G18" s="18">
        <v>1131466.47</v>
      </c>
      <c r="H18" s="18">
        <v>1165678.06</v>
      </c>
      <c r="I18" s="18">
        <v>1165678.06</v>
      </c>
      <c r="J18" s="23">
        <v>1165678.06</v>
      </c>
      <c r="K18" s="49">
        <f t="shared" si="0"/>
        <v>100</v>
      </c>
    </row>
    <row r="19" spans="1:11" ht="38.25" outlineLevel="1" x14ac:dyDescent="0.2">
      <c r="A19" s="13" t="s">
        <v>6</v>
      </c>
      <c r="B19" s="13" t="s">
        <v>8</v>
      </c>
      <c r="C19" s="13" t="s">
        <v>9</v>
      </c>
      <c r="D19" s="13" t="s">
        <v>13</v>
      </c>
      <c r="E19" s="9" t="s">
        <v>14</v>
      </c>
      <c r="F19" s="9"/>
      <c r="G19" s="16">
        <v>15000</v>
      </c>
      <c r="H19" s="16">
        <v>4136.3100000000004</v>
      </c>
      <c r="I19" s="16">
        <v>4136.3100000000004</v>
      </c>
      <c r="J19" s="19">
        <v>4136.3100000000004</v>
      </c>
      <c r="K19" s="41">
        <f t="shared" si="0"/>
        <v>100</v>
      </c>
    </row>
    <row r="20" spans="1:11" ht="25.5" outlineLevel="1" x14ac:dyDescent="0.2">
      <c r="A20" s="14" t="s">
        <v>6</v>
      </c>
      <c r="B20" s="14" t="s">
        <v>8</v>
      </c>
      <c r="C20" s="14" t="s">
        <v>15</v>
      </c>
      <c r="D20" s="14"/>
      <c r="E20" s="15" t="s">
        <v>16</v>
      </c>
      <c r="F20" s="9"/>
      <c r="G20" s="16">
        <f>G21+G22</f>
        <v>930314.49</v>
      </c>
      <c r="H20" s="16">
        <f t="shared" ref="H20:J20" si="2">H21+H22</f>
        <v>960654.59</v>
      </c>
      <c r="I20" s="16">
        <f t="shared" si="2"/>
        <v>960654.59</v>
      </c>
      <c r="J20" s="16">
        <f t="shared" si="2"/>
        <v>960654.59</v>
      </c>
      <c r="K20" s="41">
        <f t="shared" si="0"/>
        <v>100</v>
      </c>
    </row>
    <row r="21" spans="1:11" ht="76.5" outlineLevel="1" x14ac:dyDescent="0.2">
      <c r="A21" s="13" t="s">
        <v>6</v>
      </c>
      <c r="B21" s="13" t="s">
        <v>8</v>
      </c>
      <c r="C21" s="13" t="s">
        <v>15</v>
      </c>
      <c r="D21" s="13" t="s">
        <v>10</v>
      </c>
      <c r="E21" s="9" t="s">
        <v>12</v>
      </c>
      <c r="F21" s="9"/>
      <c r="G21" s="16">
        <v>915314.49</v>
      </c>
      <c r="H21" s="16">
        <v>954044.86</v>
      </c>
      <c r="I21" s="16">
        <v>954044.86</v>
      </c>
      <c r="J21" s="19">
        <v>954044.86</v>
      </c>
      <c r="K21" s="41">
        <f t="shared" si="0"/>
        <v>100</v>
      </c>
    </row>
    <row r="22" spans="1:11" ht="38.25" outlineLevel="1" x14ac:dyDescent="0.2">
      <c r="A22" s="13" t="s">
        <v>6</v>
      </c>
      <c r="B22" s="13" t="s">
        <v>8</v>
      </c>
      <c r="C22" s="13" t="s">
        <v>15</v>
      </c>
      <c r="D22" s="13" t="s">
        <v>13</v>
      </c>
      <c r="E22" s="9" t="s">
        <v>14</v>
      </c>
      <c r="F22" s="9"/>
      <c r="G22" s="16">
        <v>15000</v>
      </c>
      <c r="H22" s="16">
        <v>6609.73</v>
      </c>
      <c r="I22" s="16">
        <v>6609.73</v>
      </c>
      <c r="J22" s="19">
        <v>6609.73</v>
      </c>
      <c r="K22" s="41">
        <f t="shared" si="0"/>
        <v>100</v>
      </c>
    </row>
    <row r="23" spans="1:11" ht="25.5" x14ac:dyDescent="0.2">
      <c r="A23" s="31" t="s">
        <v>17</v>
      </c>
      <c r="B23" s="32"/>
      <c r="C23" s="32"/>
      <c r="D23" s="32"/>
      <c r="E23" s="33" t="s">
        <v>18</v>
      </c>
      <c r="F23" s="33"/>
      <c r="G23" s="34">
        <v>1125714.48</v>
      </c>
      <c r="H23" s="34">
        <v>1102724.48</v>
      </c>
      <c r="I23" s="34">
        <v>1102724.48</v>
      </c>
      <c r="J23" s="35">
        <v>1095706.3700000001</v>
      </c>
      <c r="K23" s="36">
        <f t="shared" si="0"/>
        <v>99.363566318941253</v>
      </c>
    </row>
    <row r="24" spans="1:11" x14ac:dyDescent="0.2">
      <c r="A24" s="22" t="s">
        <v>17</v>
      </c>
      <c r="B24" s="37" t="s">
        <v>340</v>
      </c>
      <c r="C24" s="37"/>
      <c r="D24" s="37"/>
      <c r="E24" s="15" t="s">
        <v>341</v>
      </c>
      <c r="F24" s="7"/>
      <c r="G24" s="17">
        <f>G25</f>
        <v>1125714.48</v>
      </c>
      <c r="H24" s="17">
        <f t="shared" ref="H24:J26" si="3">H25</f>
        <v>1102724.48</v>
      </c>
      <c r="I24" s="17">
        <f t="shared" si="3"/>
        <v>1102725.48</v>
      </c>
      <c r="J24" s="17">
        <f t="shared" si="3"/>
        <v>1095706.3700000001</v>
      </c>
      <c r="K24" s="41">
        <f t="shared" si="0"/>
        <v>99.363476211685992</v>
      </c>
    </row>
    <row r="25" spans="1:11" ht="63.75" x14ac:dyDescent="0.2">
      <c r="A25" s="22" t="s">
        <v>17</v>
      </c>
      <c r="B25" s="22" t="s">
        <v>19</v>
      </c>
      <c r="C25" s="14"/>
      <c r="D25" s="14"/>
      <c r="E25" s="15" t="s">
        <v>347</v>
      </c>
      <c r="F25" s="7"/>
      <c r="G25" s="17">
        <f>G26</f>
        <v>1125714.48</v>
      </c>
      <c r="H25" s="17">
        <f t="shared" si="3"/>
        <v>1102724.48</v>
      </c>
      <c r="I25" s="17">
        <f t="shared" si="3"/>
        <v>1102725.48</v>
      </c>
      <c r="J25" s="17">
        <f t="shared" si="3"/>
        <v>1095706.3700000001</v>
      </c>
      <c r="K25" s="41">
        <f t="shared" si="0"/>
        <v>99.363476211685992</v>
      </c>
    </row>
    <row r="26" spans="1:11" x14ac:dyDescent="0.2">
      <c r="A26" s="22" t="s">
        <v>17</v>
      </c>
      <c r="B26" s="22" t="s">
        <v>19</v>
      </c>
      <c r="C26" s="14" t="s">
        <v>343</v>
      </c>
      <c r="D26" s="14"/>
      <c r="E26" s="15" t="s">
        <v>344</v>
      </c>
      <c r="F26" s="7"/>
      <c r="G26" s="17">
        <f>G27</f>
        <v>1125714.48</v>
      </c>
      <c r="H26" s="17">
        <f t="shared" si="3"/>
        <v>1102724.48</v>
      </c>
      <c r="I26" s="17">
        <f t="shared" si="3"/>
        <v>1102725.48</v>
      </c>
      <c r="J26" s="17">
        <f t="shared" si="3"/>
        <v>1095706.3700000001</v>
      </c>
      <c r="K26" s="41">
        <f t="shared" si="0"/>
        <v>99.363476211685992</v>
      </c>
    </row>
    <row r="27" spans="1:11" ht="25.5" x14ac:dyDescent="0.2">
      <c r="A27" s="22" t="s">
        <v>17</v>
      </c>
      <c r="B27" s="22" t="s">
        <v>19</v>
      </c>
      <c r="C27" s="14" t="s">
        <v>345</v>
      </c>
      <c r="D27" s="14"/>
      <c r="E27" s="50" t="s">
        <v>346</v>
      </c>
      <c r="F27" s="7"/>
      <c r="G27" s="17">
        <f>G28+G30</f>
        <v>1125714.48</v>
      </c>
      <c r="H27" s="17">
        <f t="shared" ref="H27:J27" si="4">H28+H30</f>
        <v>1102724.48</v>
      </c>
      <c r="I27" s="17">
        <f t="shared" si="4"/>
        <v>1102725.48</v>
      </c>
      <c r="J27" s="17">
        <f t="shared" si="4"/>
        <v>1095706.3700000001</v>
      </c>
      <c r="K27" s="41">
        <f t="shared" si="0"/>
        <v>99.363476211685992</v>
      </c>
    </row>
    <row r="28" spans="1:11" ht="25.5" x14ac:dyDescent="0.2">
      <c r="A28" s="22" t="s">
        <v>17</v>
      </c>
      <c r="B28" s="22" t="s">
        <v>19</v>
      </c>
      <c r="C28" s="22" t="s">
        <v>20</v>
      </c>
      <c r="D28" s="51"/>
      <c r="E28" s="52" t="s">
        <v>21</v>
      </c>
      <c r="F28" s="7"/>
      <c r="G28" s="17">
        <f>G29</f>
        <v>155000</v>
      </c>
      <c r="H28" s="17">
        <f t="shared" ref="H28:J28" si="5">H29</f>
        <v>30508.63</v>
      </c>
      <c r="I28" s="17">
        <f t="shared" si="5"/>
        <v>30509.63</v>
      </c>
      <c r="J28" s="17">
        <f t="shared" si="5"/>
        <v>23490.52</v>
      </c>
      <c r="K28" s="41">
        <f t="shared" si="0"/>
        <v>76.99378851857594</v>
      </c>
    </row>
    <row r="29" spans="1:11" ht="76.5" outlineLevel="1" x14ac:dyDescent="0.2">
      <c r="A29" s="22" t="s">
        <v>17</v>
      </c>
      <c r="B29" s="22" t="s">
        <v>19</v>
      </c>
      <c r="C29" s="22" t="s">
        <v>20</v>
      </c>
      <c r="D29" s="53" t="s">
        <v>10</v>
      </c>
      <c r="E29" s="11" t="s">
        <v>12</v>
      </c>
      <c r="F29" s="12"/>
      <c r="G29" s="45">
        <v>155000</v>
      </c>
      <c r="H29" s="45">
        <v>30508.63</v>
      </c>
      <c r="I29" s="45">
        <v>30509.63</v>
      </c>
      <c r="J29" s="45">
        <v>23490.52</v>
      </c>
      <c r="K29" s="41">
        <f t="shared" si="0"/>
        <v>76.99378851857594</v>
      </c>
    </row>
    <row r="30" spans="1:11" ht="25.5" outlineLevel="1" x14ac:dyDescent="0.2">
      <c r="A30" s="13" t="s">
        <v>17</v>
      </c>
      <c r="B30" s="13" t="s">
        <v>19</v>
      </c>
      <c r="C30" s="13" t="s">
        <v>22</v>
      </c>
      <c r="D30" s="53"/>
      <c r="E30" s="11" t="s">
        <v>23</v>
      </c>
      <c r="F30" s="11"/>
      <c r="G30" s="17">
        <f>G31+G32</f>
        <v>970714.48</v>
      </c>
      <c r="H30" s="17">
        <f t="shared" ref="H30:J30" si="6">H31+H32</f>
        <v>1072215.8500000001</v>
      </c>
      <c r="I30" s="17">
        <f t="shared" si="6"/>
        <v>1072215.8500000001</v>
      </c>
      <c r="J30" s="17">
        <f t="shared" si="6"/>
        <v>1072215.8500000001</v>
      </c>
      <c r="K30" s="41">
        <f t="shared" si="0"/>
        <v>100</v>
      </c>
    </row>
    <row r="31" spans="1:11" ht="76.5" outlineLevel="1" x14ac:dyDescent="0.2">
      <c r="A31" s="13" t="s">
        <v>17</v>
      </c>
      <c r="B31" s="13" t="s">
        <v>19</v>
      </c>
      <c r="C31" s="13" t="s">
        <v>22</v>
      </c>
      <c r="D31" s="13" t="s">
        <v>10</v>
      </c>
      <c r="E31" s="8" t="s">
        <v>12</v>
      </c>
      <c r="F31" s="8"/>
      <c r="G31" s="18">
        <v>915314.48</v>
      </c>
      <c r="H31" s="18">
        <v>941725.05</v>
      </c>
      <c r="I31" s="18">
        <v>941725.05</v>
      </c>
      <c r="J31" s="23">
        <v>941725.05</v>
      </c>
      <c r="K31" s="41">
        <f t="shared" si="0"/>
        <v>100</v>
      </c>
    </row>
    <row r="32" spans="1:11" ht="38.25" outlineLevel="1" x14ac:dyDescent="0.2">
      <c r="A32" s="13" t="s">
        <v>17</v>
      </c>
      <c r="B32" s="13" t="s">
        <v>19</v>
      </c>
      <c r="C32" s="13" t="s">
        <v>22</v>
      </c>
      <c r="D32" s="13" t="s">
        <v>13</v>
      </c>
      <c r="E32" s="9" t="s">
        <v>14</v>
      </c>
      <c r="F32" s="9"/>
      <c r="G32" s="16">
        <v>55400</v>
      </c>
      <c r="H32" s="16">
        <v>130490.8</v>
      </c>
      <c r="I32" s="16">
        <v>130490.8</v>
      </c>
      <c r="J32" s="19">
        <v>130490.8</v>
      </c>
      <c r="K32" s="41">
        <f t="shared" si="0"/>
        <v>100</v>
      </c>
    </row>
    <row r="33" spans="1:11" ht="25.5" x14ac:dyDescent="0.2">
      <c r="A33" s="31" t="s">
        <v>24</v>
      </c>
      <c r="B33" s="32"/>
      <c r="C33" s="32"/>
      <c r="D33" s="32"/>
      <c r="E33" s="59" t="s">
        <v>25</v>
      </c>
      <c r="F33" s="59"/>
      <c r="G33" s="39">
        <v>179467632.05000001</v>
      </c>
      <c r="H33" s="39">
        <v>284425847.33999997</v>
      </c>
      <c r="I33" s="39">
        <v>284425847.33999997</v>
      </c>
      <c r="J33" s="40">
        <v>255994489.03</v>
      </c>
      <c r="K33" s="41">
        <f t="shared" si="0"/>
        <v>90.003947047747246</v>
      </c>
    </row>
    <row r="34" spans="1:11" x14ac:dyDescent="0.2">
      <c r="A34" s="14" t="s">
        <v>24</v>
      </c>
      <c r="B34" s="14" t="s">
        <v>340</v>
      </c>
      <c r="C34" s="14"/>
      <c r="D34" s="14"/>
      <c r="E34" s="15" t="s">
        <v>341</v>
      </c>
      <c r="F34" s="11"/>
      <c r="G34" s="17">
        <f>G35+G43+G70+G76</f>
        <v>41404399.520000003</v>
      </c>
      <c r="H34" s="17">
        <f t="shared" ref="H34:J34" si="7">H35+H43+H70+H76</f>
        <v>46086821.090000004</v>
      </c>
      <c r="I34" s="17">
        <f t="shared" si="7"/>
        <v>46086821.090000004</v>
      </c>
      <c r="J34" s="17">
        <f t="shared" si="7"/>
        <v>46086821.090000004</v>
      </c>
      <c r="K34" s="41">
        <f t="shared" si="0"/>
        <v>100</v>
      </c>
    </row>
    <row r="35" spans="1:11" ht="51" x14ac:dyDescent="0.2">
      <c r="A35" s="14" t="s">
        <v>24</v>
      </c>
      <c r="B35" s="14" t="s">
        <v>26</v>
      </c>
      <c r="C35" s="14"/>
      <c r="D35" s="14"/>
      <c r="E35" s="15" t="s">
        <v>348</v>
      </c>
      <c r="F35" s="7"/>
      <c r="G35" s="17">
        <f>G36</f>
        <v>2675106.8199999998</v>
      </c>
      <c r="H35" s="17">
        <f t="shared" ref="H35:J37" si="8">H36</f>
        <v>3606922.22</v>
      </c>
      <c r="I35" s="17">
        <f t="shared" si="8"/>
        <v>3606922.22</v>
      </c>
      <c r="J35" s="17">
        <f t="shared" si="8"/>
        <v>3606922.22</v>
      </c>
      <c r="K35" s="41">
        <f t="shared" si="0"/>
        <v>100</v>
      </c>
    </row>
    <row r="36" spans="1:11" ht="63.75" x14ac:dyDescent="0.2">
      <c r="A36" s="14" t="s">
        <v>24</v>
      </c>
      <c r="B36" s="14" t="s">
        <v>26</v>
      </c>
      <c r="C36" s="14" t="s">
        <v>349</v>
      </c>
      <c r="D36" s="14"/>
      <c r="E36" s="15" t="s">
        <v>353</v>
      </c>
      <c r="F36" s="7"/>
      <c r="G36" s="17">
        <f>G37</f>
        <v>2675106.8199999998</v>
      </c>
      <c r="H36" s="17">
        <f t="shared" si="8"/>
        <v>3606922.22</v>
      </c>
      <c r="I36" s="17">
        <f t="shared" si="8"/>
        <v>3606922.22</v>
      </c>
      <c r="J36" s="17">
        <f t="shared" si="8"/>
        <v>3606922.22</v>
      </c>
      <c r="K36" s="41">
        <f t="shared" si="0"/>
        <v>100</v>
      </c>
    </row>
    <row r="37" spans="1:11" ht="89.25" x14ac:dyDescent="0.2">
      <c r="A37" s="14" t="s">
        <v>24</v>
      </c>
      <c r="B37" s="14" t="s">
        <v>26</v>
      </c>
      <c r="C37" s="14" t="s">
        <v>350</v>
      </c>
      <c r="D37" s="14"/>
      <c r="E37" s="15" t="s">
        <v>354</v>
      </c>
      <c r="F37" s="7"/>
      <c r="G37" s="17">
        <f>G38</f>
        <v>2675106.8199999998</v>
      </c>
      <c r="H37" s="17">
        <f t="shared" si="8"/>
        <v>3606922.22</v>
      </c>
      <c r="I37" s="17">
        <f t="shared" si="8"/>
        <v>3606922.22</v>
      </c>
      <c r="J37" s="17">
        <f t="shared" si="8"/>
        <v>3606922.22</v>
      </c>
      <c r="K37" s="41">
        <f t="shared" si="0"/>
        <v>100</v>
      </c>
    </row>
    <row r="38" spans="1:11" ht="38.25" x14ac:dyDescent="0.2">
      <c r="A38" s="14" t="s">
        <v>24</v>
      </c>
      <c r="B38" s="14" t="s">
        <v>26</v>
      </c>
      <c r="C38" s="14" t="s">
        <v>351</v>
      </c>
      <c r="D38" s="14"/>
      <c r="E38" s="15" t="s">
        <v>352</v>
      </c>
      <c r="F38" s="7"/>
      <c r="G38" s="17">
        <f>G39+G41</f>
        <v>2675106.8199999998</v>
      </c>
      <c r="H38" s="17">
        <f t="shared" ref="H38:J38" si="9">H39+H41</f>
        <v>3606922.22</v>
      </c>
      <c r="I38" s="17">
        <f t="shared" si="9"/>
        <v>3606922.22</v>
      </c>
      <c r="J38" s="17">
        <f t="shared" si="9"/>
        <v>3606922.22</v>
      </c>
      <c r="K38" s="41">
        <f t="shared" si="0"/>
        <v>100</v>
      </c>
    </row>
    <row r="39" spans="1:11" ht="17.25" customHeight="1" x14ac:dyDescent="0.2">
      <c r="A39" s="22" t="s">
        <v>24</v>
      </c>
      <c r="B39" s="22" t="s">
        <v>26</v>
      </c>
      <c r="C39" s="22" t="s">
        <v>27</v>
      </c>
      <c r="D39" s="14"/>
      <c r="E39" s="8" t="s">
        <v>28</v>
      </c>
      <c r="F39" s="7"/>
      <c r="G39" s="17">
        <f>G40</f>
        <v>2675106.8199999998</v>
      </c>
      <c r="H39" s="17">
        <f t="shared" ref="H39:J39" si="10">H40</f>
        <v>3476922.22</v>
      </c>
      <c r="I39" s="17">
        <f t="shared" si="10"/>
        <v>3476922.22</v>
      </c>
      <c r="J39" s="17">
        <f t="shared" si="10"/>
        <v>3476922.22</v>
      </c>
      <c r="K39" s="41">
        <f t="shared" si="0"/>
        <v>100</v>
      </c>
    </row>
    <row r="40" spans="1:11" ht="76.5" outlineLevel="1" x14ac:dyDescent="0.2">
      <c r="A40" s="22" t="s">
        <v>24</v>
      </c>
      <c r="B40" s="22" t="s">
        <v>26</v>
      </c>
      <c r="C40" s="22" t="s">
        <v>27</v>
      </c>
      <c r="D40" s="22" t="s">
        <v>10</v>
      </c>
      <c r="E40" s="8" t="s">
        <v>12</v>
      </c>
      <c r="F40" s="8"/>
      <c r="G40" s="18">
        <v>2675106.8199999998</v>
      </c>
      <c r="H40" s="18">
        <v>3476922.22</v>
      </c>
      <c r="I40" s="18">
        <v>3476922.22</v>
      </c>
      <c r="J40" s="23">
        <v>3476922.22</v>
      </c>
      <c r="K40" s="41">
        <f t="shared" si="0"/>
        <v>100</v>
      </c>
    </row>
    <row r="41" spans="1:11" ht="25.5" outlineLevel="1" x14ac:dyDescent="0.2">
      <c r="A41" s="13" t="s">
        <v>24</v>
      </c>
      <c r="B41" s="13" t="s">
        <v>26</v>
      </c>
      <c r="C41" s="13" t="s">
        <v>29</v>
      </c>
      <c r="D41" s="13"/>
      <c r="E41" s="9" t="s">
        <v>30</v>
      </c>
      <c r="F41" s="8"/>
      <c r="G41" s="18">
        <f>G42</f>
        <v>0</v>
      </c>
      <c r="H41" s="18">
        <f t="shared" ref="H41:J41" si="11">H42</f>
        <v>130000</v>
      </c>
      <c r="I41" s="18">
        <f t="shared" si="11"/>
        <v>130000</v>
      </c>
      <c r="J41" s="18">
        <f t="shared" si="11"/>
        <v>130000</v>
      </c>
      <c r="K41" s="41">
        <f t="shared" si="0"/>
        <v>100</v>
      </c>
    </row>
    <row r="42" spans="1:11" ht="76.5" outlineLevel="1" x14ac:dyDescent="0.2">
      <c r="A42" s="13" t="s">
        <v>24</v>
      </c>
      <c r="B42" s="13" t="s">
        <v>26</v>
      </c>
      <c r="C42" s="13" t="s">
        <v>29</v>
      </c>
      <c r="D42" s="13" t="s">
        <v>10</v>
      </c>
      <c r="E42" s="9" t="s">
        <v>12</v>
      </c>
      <c r="F42" s="9"/>
      <c r="G42" s="16">
        <v>0</v>
      </c>
      <c r="H42" s="16">
        <v>130000</v>
      </c>
      <c r="I42" s="16">
        <v>130000</v>
      </c>
      <c r="J42" s="19">
        <v>130000</v>
      </c>
      <c r="K42" s="41">
        <f t="shared" si="0"/>
        <v>100</v>
      </c>
    </row>
    <row r="43" spans="1:11" ht="63.75" outlineLevel="1" x14ac:dyDescent="0.2">
      <c r="A43" s="14" t="s">
        <v>24</v>
      </c>
      <c r="B43" s="14" t="s">
        <v>31</v>
      </c>
      <c r="C43" s="14"/>
      <c r="D43" s="14"/>
      <c r="E43" s="15" t="s">
        <v>355</v>
      </c>
      <c r="F43" s="9"/>
      <c r="G43" s="16">
        <f>G44+G66</f>
        <v>32881143.920000002</v>
      </c>
      <c r="H43" s="16">
        <f t="shared" ref="H43:J43" si="12">H44+H66</f>
        <v>36502768.980000004</v>
      </c>
      <c r="I43" s="16">
        <f t="shared" si="12"/>
        <v>36502768.980000004</v>
      </c>
      <c r="J43" s="16">
        <f t="shared" si="12"/>
        <v>36502768.980000004</v>
      </c>
      <c r="K43" s="41">
        <f t="shared" si="0"/>
        <v>100</v>
      </c>
    </row>
    <row r="44" spans="1:11" ht="63.75" outlineLevel="1" x14ac:dyDescent="0.2">
      <c r="A44" s="14" t="s">
        <v>24</v>
      </c>
      <c r="B44" s="14" t="s">
        <v>31</v>
      </c>
      <c r="C44" s="14" t="s">
        <v>349</v>
      </c>
      <c r="D44" s="14"/>
      <c r="E44" s="15" t="s">
        <v>353</v>
      </c>
      <c r="F44" s="9"/>
      <c r="G44" s="16">
        <f>G45</f>
        <v>32881143.920000002</v>
      </c>
      <c r="H44" s="16">
        <f t="shared" ref="H44:J44" si="13">H45</f>
        <v>36209008.980000004</v>
      </c>
      <c r="I44" s="16">
        <f t="shared" si="13"/>
        <v>36209008.980000004</v>
      </c>
      <c r="J44" s="16">
        <f t="shared" si="13"/>
        <v>36209008.980000004</v>
      </c>
      <c r="K44" s="41">
        <f t="shared" si="0"/>
        <v>100</v>
      </c>
    </row>
    <row r="45" spans="1:11" ht="89.25" outlineLevel="1" x14ac:dyDescent="0.2">
      <c r="A45" s="14" t="s">
        <v>24</v>
      </c>
      <c r="B45" s="14" t="s">
        <v>31</v>
      </c>
      <c r="C45" s="14" t="s">
        <v>350</v>
      </c>
      <c r="D45" s="14"/>
      <c r="E45" s="15" t="s">
        <v>354</v>
      </c>
      <c r="F45" s="9"/>
      <c r="G45" s="16">
        <f>G46</f>
        <v>32881143.920000002</v>
      </c>
      <c r="H45" s="16">
        <f t="shared" ref="H45:J45" si="14">H46</f>
        <v>36209008.980000004</v>
      </c>
      <c r="I45" s="16">
        <f t="shared" si="14"/>
        <v>36209008.980000004</v>
      </c>
      <c r="J45" s="16">
        <f t="shared" si="14"/>
        <v>36209008.980000004</v>
      </c>
      <c r="K45" s="41">
        <f t="shared" si="0"/>
        <v>100</v>
      </c>
    </row>
    <row r="46" spans="1:11" ht="38.25" outlineLevel="1" x14ac:dyDescent="0.2">
      <c r="A46" s="14" t="s">
        <v>24</v>
      </c>
      <c r="B46" s="14" t="s">
        <v>31</v>
      </c>
      <c r="C46" s="14" t="s">
        <v>351</v>
      </c>
      <c r="D46" s="14"/>
      <c r="E46" s="15" t="s">
        <v>352</v>
      </c>
      <c r="F46" s="9"/>
      <c r="G46" s="16">
        <f>G47+G51+G53+G56+G60+G63+G58</f>
        <v>32881143.920000002</v>
      </c>
      <c r="H46" s="16">
        <f t="shared" ref="H46:J46" si="15">H47+H51+H53+H56+H60+H63+H58</f>
        <v>36209008.980000004</v>
      </c>
      <c r="I46" s="16">
        <f t="shared" si="15"/>
        <v>36209008.980000004</v>
      </c>
      <c r="J46" s="16">
        <f t="shared" si="15"/>
        <v>36209008.980000004</v>
      </c>
      <c r="K46" s="41">
        <f t="shared" si="0"/>
        <v>100</v>
      </c>
    </row>
    <row r="47" spans="1:11" ht="25.5" outlineLevel="1" x14ac:dyDescent="0.2">
      <c r="A47" s="13" t="s">
        <v>24</v>
      </c>
      <c r="B47" s="13" t="s">
        <v>31</v>
      </c>
      <c r="C47" s="13" t="s">
        <v>32</v>
      </c>
      <c r="D47" s="13"/>
      <c r="E47" s="9" t="s">
        <v>23</v>
      </c>
      <c r="F47" s="9"/>
      <c r="G47" s="16">
        <f>G48+G49+G50</f>
        <v>30709343.920000002</v>
      </c>
      <c r="H47" s="16">
        <f t="shared" ref="H47:J47" si="16">H48+H49+H50</f>
        <v>33982508.980000004</v>
      </c>
      <c r="I47" s="16">
        <f t="shared" si="16"/>
        <v>33982508.980000004</v>
      </c>
      <c r="J47" s="16">
        <f t="shared" si="16"/>
        <v>33982508.980000004</v>
      </c>
      <c r="K47" s="41">
        <f t="shared" si="0"/>
        <v>100</v>
      </c>
    </row>
    <row r="48" spans="1:11" ht="76.5" outlineLevel="1" x14ac:dyDescent="0.2">
      <c r="A48" s="13" t="s">
        <v>24</v>
      </c>
      <c r="B48" s="13" t="s">
        <v>31</v>
      </c>
      <c r="C48" s="13" t="s">
        <v>32</v>
      </c>
      <c r="D48" s="13" t="s">
        <v>10</v>
      </c>
      <c r="E48" s="9" t="s">
        <v>12</v>
      </c>
      <c r="F48" s="9"/>
      <c r="G48" s="16">
        <v>24499913.920000002</v>
      </c>
      <c r="H48" s="16">
        <v>24841669.48</v>
      </c>
      <c r="I48" s="16">
        <v>24841669.48</v>
      </c>
      <c r="J48" s="19">
        <v>24841669.48</v>
      </c>
      <c r="K48" s="41">
        <f t="shared" si="0"/>
        <v>100</v>
      </c>
    </row>
    <row r="49" spans="1:11" ht="38.25" outlineLevel="1" x14ac:dyDescent="0.2">
      <c r="A49" s="13" t="s">
        <v>24</v>
      </c>
      <c r="B49" s="13" t="s">
        <v>31</v>
      </c>
      <c r="C49" s="13" t="s">
        <v>32</v>
      </c>
      <c r="D49" s="13" t="s">
        <v>13</v>
      </c>
      <c r="E49" s="9" t="s">
        <v>14</v>
      </c>
      <c r="F49" s="9"/>
      <c r="G49" s="16">
        <v>5956630</v>
      </c>
      <c r="H49" s="16">
        <v>8110926.5800000001</v>
      </c>
      <c r="I49" s="16">
        <v>8110926.5800000001</v>
      </c>
      <c r="J49" s="19">
        <v>8110926.5800000001</v>
      </c>
      <c r="K49" s="41">
        <f t="shared" si="0"/>
        <v>100</v>
      </c>
    </row>
    <row r="50" spans="1:11" outlineLevel="1" x14ac:dyDescent="0.2">
      <c r="A50" s="13" t="s">
        <v>24</v>
      </c>
      <c r="B50" s="13" t="s">
        <v>31</v>
      </c>
      <c r="C50" s="13" t="s">
        <v>32</v>
      </c>
      <c r="D50" s="13" t="s">
        <v>33</v>
      </c>
      <c r="E50" s="9" t="s">
        <v>34</v>
      </c>
      <c r="F50" s="9"/>
      <c r="G50" s="16">
        <v>252800</v>
      </c>
      <c r="H50" s="16">
        <v>1029912.92</v>
      </c>
      <c r="I50" s="16">
        <v>1029912.92</v>
      </c>
      <c r="J50" s="19">
        <v>1029912.92</v>
      </c>
      <c r="K50" s="41">
        <f t="shared" si="0"/>
        <v>100</v>
      </c>
    </row>
    <row r="51" spans="1:11" ht="76.5" outlineLevel="1" x14ac:dyDescent="0.2">
      <c r="A51" s="13" t="s">
        <v>24</v>
      </c>
      <c r="B51" s="13" t="s">
        <v>31</v>
      </c>
      <c r="C51" s="13" t="s">
        <v>35</v>
      </c>
      <c r="D51" s="13"/>
      <c r="E51" s="9" t="s">
        <v>36</v>
      </c>
      <c r="F51" s="9"/>
      <c r="G51" s="16">
        <f>G52</f>
        <v>16200</v>
      </c>
      <c r="H51" s="16">
        <f t="shared" ref="H51:J51" si="17">H52</f>
        <v>16600</v>
      </c>
      <c r="I51" s="16">
        <f t="shared" si="17"/>
        <v>16600</v>
      </c>
      <c r="J51" s="16">
        <f t="shared" si="17"/>
        <v>16600</v>
      </c>
      <c r="K51" s="41">
        <f t="shared" si="0"/>
        <v>100</v>
      </c>
    </row>
    <row r="52" spans="1:11" ht="76.5" outlineLevel="1" x14ac:dyDescent="0.2">
      <c r="A52" s="13" t="s">
        <v>24</v>
      </c>
      <c r="B52" s="13" t="s">
        <v>31</v>
      </c>
      <c r="C52" s="13" t="s">
        <v>35</v>
      </c>
      <c r="D52" s="13" t="s">
        <v>10</v>
      </c>
      <c r="E52" s="9" t="s">
        <v>12</v>
      </c>
      <c r="F52" s="9"/>
      <c r="G52" s="16">
        <v>16200</v>
      </c>
      <c r="H52" s="16">
        <v>16600</v>
      </c>
      <c r="I52" s="16">
        <v>16600</v>
      </c>
      <c r="J52" s="19">
        <v>16600</v>
      </c>
      <c r="K52" s="41">
        <f t="shared" si="0"/>
        <v>100</v>
      </c>
    </row>
    <row r="53" spans="1:11" ht="63.75" outlineLevel="1" x14ac:dyDescent="0.2">
      <c r="A53" s="13" t="s">
        <v>24</v>
      </c>
      <c r="B53" s="13" t="s">
        <v>31</v>
      </c>
      <c r="C53" s="13" t="s">
        <v>37</v>
      </c>
      <c r="D53" s="13"/>
      <c r="E53" s="9" t="s">
        <v>38</v>
      </c>
      <c r="F53" s="9"/>
      <c r="G53" s="16">
        <f>G54+G55</f>
        <v>345600</v>
      </c>
      <c r="H53" s="16">
        <f t="shared" ref="H53:J53" si="18">H54+H55</f>
        <v>354000</v>
      </c>
      <c r="I53" s="16">
        <f t="shared" si="18"/>
        <v>354000</v>
      </c>
      <c r="J53" s="16">
        <f t="shared" si="18"/>
        <v>354000</v>
      </c>
      <c r="K53" s="41">
        <f t="shared" si="0"/>
        <v>100</v>
      </c>
    </row>
    <row r="54" spans="1:11" ht="76.5" outlineLevel="1" x14ac:dyDescent="0.2">
      <c r="A54" s="13" t="s">
        <v>24</v>
      </c>
      <c r="B54" s="13" t="s">
        <v>31</v>
      </c>
      <c r="C54" s="13" t="s">
        <v>37</v>
      </c>
      <c r="D54" s="13" t="s">
        <v>10</v>
      </c>
      <c r="E54" s="9" t="s">
        <v>12</v>
      </c>
      <c r="F54" s="9"/>
      <c r="G54" s="16">
        <v>210996</v>
      </c>
      <c r="H54" s="16">
        <v>218161.44</v>
      </c>
      <c r="I54" s="16">
        <v>218161.44</v>
      </c>
      <c r="J54" s="19">
        <v>218161.44</v>
      </c>
      <c r="K54" s="41">
        <f t="shared" si="0"/>
        <v>100</v>
      </c>
    </row>
    <row r="55" spans="1:11" ht="38.25" outlineLevel="1" x14ac:dyDescent="0.2">
      <c r="A55" s="13" t="s">
        <v>24</v>
      </c>
      <c r="B55" s="13" t="s">
        <v>31</v>
      </c>
      <c r="C55" s="13" t="s">
        <v>37</v>
      </c>
      <c r="D55" s="13" t="s">
        <v>13</v>
      </c>
      <c r="E55" s="9" t="s">
        <v>14</v>
      </c>
      <c r="F55" s="9"/>
      <c r="G55" s="16">
        <v>134604</v>
      </c>
      <c r="H55" s="16">
        <v>135838.56</v>
      </c>
      <c r="I55" s="16">
        <v>135838.56</v>
      </c>
      <c r="J55" s="19">
        <v>135838.56</v>
      </c>
      <c r="K55" s="41">
        <f t="shared" si="0"/>
        <v>100</v>
      </c>
    </row>
    <row r="56" spans="1:11" ht="25.5" outlineLevel="1" x14ac:dyDescent="0.2">
      <c r="A56" s="13" t="s">
        <v>24</v>
      </c>
      <c r="B56" s="13" t="s">
        <v>31</v>
      </c>
      <c r="C56" s="13" t="s">
        <v>39</v>
      </c>
      <c r="D56" s="13"/>
      <c r="E56" s="9" t="s">
        <v>40</v>
      </c>
      <c r="F56" s="9"/>
      <c r="G56" s="16">
        <f>G57</f>
        <v>1600</v>
      </c>
      <c r="H56" s="16">
        <f t="shared" ref="H56:J56" si="19">H57</f>
        <v>1600</v>
      </c>
      <c r="I56" s="16">
        <f t="shared" si="19"/>
        <v>1600</v>
      </c>
      <c r="J56" s="16">
        <f t="shared" si="19"/>
        <v>1600</v>
      </c>
      <c r="K56" s="41">
        <f t="shared" si="0"/>
        <v>100</v>
      </c>
    </row>
    <row r="57" spans="1:11" ht="38.25" outlineLevel="1" x14ac:dyDescent="0.2">
      <c r="A57" s="13" t="s">
        <v>24</v>
      </c>
      <c r="B57" s="13" t="s">
        <v>31</v>
      </c>
      <c r="C57" s="13" t="s">
        <v>39</v>
      </c>
      <c r="D57" s="13" t="s">
        <v>13</v>
      </c>
      <c r="E57" s="9" t="s">
        <v>14</v>
      </c>
      <c r="F57" s="9"/>
      <c r="G57" s="16">
        <v>1600</v>
      </c>
      <c r="H57" s="16">
        <v>1600</v>
      </c>
      <c r="I57" s="16">
        <v>1600</v>
      </c>
      <c r="J57" s="19">
        <v>1600</v>
      </c>
      <c r="K57" s="41">
        <f t="shared" si="0"/>
        <v>100</v>
      </c>
    </row>
    <row r="58" spans="1:11" ht="38.25" outlineLevel="1" x14ac:dyDescent="0.2">
      <c r="A58" s="13" t="s">
        <v>24</v>
      </c>
      <c r="B58" s="13" t="s">
        <v>31</v>
      </c>
      <c r="C58" s="13" t="s">
        <v>41</v>
      </c>
      <c r="D58" s="13"/>
      <c r="E58" s="9" t="s">
        <v>42</v>
      </c>
      <c r="F58" s="9"/>
      <c r="G58" s="16">
        <f>G59</f>
        <v>73600</v>
      </c>
      <c r="H58" s="16">
        <f t="shared" ref="H58:J58" si="20">H59</f>
        <v>75500</v>
      </c>
      <c r="I58" s="16">
        <f t="shared" si="20"/>
        <v>75500</v>
      </c>
      <c r="J58" s="16">
        <f t="shared" si="20"/>
        <v>75500</v>
      </c>
      <c r="K58" s="41">
        <f t="shared" si="0"/>
        <v>100</v>
      </c>
    </row>
    <row r="59" spans="1:11" ht="76.5" outlineLevel="1" x14ac:dyDescent="0.2">
      <c r="A59" s="13" t="s">
        <v>24</v>
      </c>
      <c r="B59" s="13" t="s">
        <v>31</v>
      </c>
      <c r="C59" s="13" t="s">
        <v>41</v>
      </c>
      <c r="D59" s="13" t="s">
        <v>10</v>
      </c>
      <c r="E59" s="9" t="s">
        <v>12</v>
      </c>
      <c r="F59" s="9"/>
      <c r="G59" s="16">
        <v>73600</v>
      </c>
      <c r="H59" s="16">
        <v>75500</v>
      </c>
      <c r="I59" s="16">
        <v>75500</v>
      </c>
      <c r="J59" s="19">
        <v>75500</v>
      </c>
      <c r="K59" s="41">
        <f t="shared" si="0"/>
        <v>100</v>
      </c>
    </row>
    <row r="60" spans="1:11" ht="38.25" outlineLevel="1" x14ac:dyDescent="0.2">
      <c r="A60" s="13" t="s">
        <v>24</v>
      </c>
      <c r="B60" s="13" t="s">
        <v>31</v>
      </c>
      <c r="C60" s="13" t="s">
        <v>43</v>
      </c>
      <c r="D60" s="13"/>
      <c r="E60" s="9" t="s">
        <v>44</v>
      </c>
      <c r="F60" s="9"/>
      <c r="G60" s="16">
        <f>G61+G62</f>
        <v>1372200</v>
      </c>
      <c r="H60" s="16">
        <f t="shared" ref="H60:J60" si="21">H61+H62</f>
        <v>1406700</v>
      </c>
      <c r="I60" s="16">
        <f t="shared" si="21"/>
        <v>1406700</v>
      </c>
      <c r="J60" s="16">
        <f t="shared" si="21"/>
        <v>1406700</v>
      </c>
      <c r="K60" s="41">
        <f t="shared" si="0"/>
        <v>100</v>
      </c>
    </row>
    <row r="61" spans="1:11" ht="76.5" outlineLevel="1" x14ac:dyDescent="0.2">
      <c r="A61" s="13" t="s">
        <v>24</v>
      </c>
      <c r="B61" s="13" t="s">
        <v>31</v>
      </c>
      <c r="C61" s="13" t="s">
        <v>43</v>
      </c>
      <c r="D61" s="13" t="s">
        <v>10</v>
      </c>
      <c r="E61" s="9" t="s">
        <v>12</v>
      </c>
      <c r="F61" s="9"/>
      <c r="G61" s="16">
        <v>1278000</v>
      </c>
      <c r="H61" s="16">
        <v>1271655.52</v>
      </c>
      <c r="I61" s="16">
        <v>1271655.52</v>
      </c>
      <c r="J61" s="19">
        <v>1271655.52</v>
      </c>
      <c r="K61" s="41">
        <f t="shared" si="0"/>
        <v>100</v>
      </c>
    </row>
    <row r="62" spans="1:11" ht="38.25" outlineLevel="1" x14ac:dyDescent="0.2">
      <c r="A62" s="13" t="s">
        <v>24</v>
      </c>
      <c r="B62" s="13" t="s">
        <v>31</v>
      </c>
      <c r="C62" s="13" t="s">
        <v>43</v>
      </c>
      <c r="D62" s="13" t="s">
        <v>13</v>
      </c>
      <c r="E62" s="9" t="s">
        <v>14</v>
      </c>
      <c r="F62" s="9"/>
      <c r="G62" s="16">
        <v>94200</v>
      </c>
      <c r="H62" s="16">
        <v>135044.48000000001</v>
      </c>
      <c r="I62" s="16">
        <v>135044.48000000001</v>
      </c>
      <c r="J62" s="19">
        <v>135044.48000000001</v>
      </c>
      <c r="K62" s="41">
        <f t="shared" si="0"/>
        <v>100</v>
      </c>
    </row>
    <row r="63" spans="1:11" ht="51" outlineLevel="1" x14ac:dyDescent="0.2">
      <c r="A63" s="13" t="s">
        <v>24</v>
      </c>
      <c r="B63" s="13" t="s">
        <v>31</v>
      </c>
      <c r="C63" s="13" t="s">
        <v>45</v>
      </c>
      <c r="D63" s="13"/>
      <c r="E63" s="9" t="s">
        <v>46</v>
      </c>
      <c r="F63" s="9"/>
      <c r="G63" s="16">
        <f>G64+G65</f>
        <v>362600</v>
      </c>
      <c r="H63" s="16">
        <f t="shared" ref="H63:J63" si="22">H64+H65</f>
        <v>372100</v>
      </c>
      <c r="I63" s="16">
        <f t="shared" si="22"/>
        <v>372100</v>
      </c>
      <c r="J63" s="16">
        <f t="shared" si="22"/>
        <v>372100</v>
      </c>
      <c r="K63" s="41">
        <f t="shared" si="0"/>
        <v>100</v>
      </c>
    </row>
    <row r="64" spans="1:11" ht="76.5" outlineLevel="1" x14ac:dyDescent="0.2">
      <c r="A64" s="13" t="s">
        <v>24</v>
      </c>
      <c r="B64" s="13" t="s">
        <v>31</v>
      </c>
      <c r="C64" s="13" t="s">
        <v>45</v>
      </c>
      <c r="D64" s="13" t="s">
        <v>10</v>
      </c>
      <c r="E64" s="9" t="s">
        <v>12</v>
      </c>
      <c r="F64" s="9"/>
      <c r="G64" s="16">
        <v>357600</v>
      </c>
      <c r="H64" s="16">
        <v>367100</v>
      </c>
      <c r="I64" s="16">
        <v>367100</v>
      </c>
      <c r="J64" s="19">
        <v>367100</v>
      </c>
      <c r="K64" s="41">
        <f t="shared" si="0"/>
        <v>100</v>
      </c>
    </row>
    <row r="65" spans="1:11" ht="38.25" outlineLevel="1" x14ac:dyDescent="0.2">
      <c r="A65" s="13" t="s">
        <v>24</v>
      </c>
      <c r="B65" s="13" t="s">
        <v>31</v>
      </c>
      <c r="C65" s="13" t="s">
        <v>45</v>
      </c>
      <c r="D65" s="13" t="s">
        <v>13</v>
      </c>
      <c r="E65" s="9" t="s">
        <v>14</v>
      </c>
      <c r="F65" s="9"/>
      <c r="G65" s="16">
        <v>5000</v>
      </c>
      <c r="H65" s="16">
        <v>5000</v>
      </c>
      <c r="I65" s="16">
        <v>5000</v>
      </c>
      <c r="J65" s="19">
        <v>5000</v>
      </c>
      <c r="K65" s="41">
        <f t="shared" si="0"/>
        <v>100</v>
      </c>
    </row>
    <row r="66" spans="1:11" outlineLevel="1" x14ac:dyDescent="0.2">
      <c r="A66" s="14" t="s">
        <v>24</v>
      </c>
      <c r="B66" s="14" t="s">
        <v>31</v>
      </c>
      <c r="C66" s="14" t="s">
        <v>343</v>
      </c>
      <c r="D66" s="14"/>
      <c r="E66" s="15" t="s">
        <v>344</v>
      </c>
      <c r="F66" s="9"/>
      <c r="G66" s="16">
        <f>G67</f>
        <v>0</v>
      </c>
      <c r="H66" s="16">
        <f t="shared" ref="H66:J66" si="23">H67</f>
        <v>293760</v>
      </c>
      <c r="I66" s="16">
        <f t="shared" si="23"/>
        <v>293760</v>
      </c>
      <c r="J66" s="16">
        <f t="shared" si="23"/>
        <v>293760</v>
      </c>
      <c r="K66" s="41">
        <f t="shared" si="0"/>
        <v>100</v>
      </c>
    </row>
    <row r="67" spans="1:11" ht="38.25" outlineLevel="1" x14ac:dyDescent="0.2">
      <c r="A67" s="14" t="s">
        <v>24</v>
      </c>
      <c r="B67" s="14" t="s">
        <v>31</v>
      </c>
      <c r="C67" s="14" t="s">
        <v>356</v>
      </c>
      <c r="D67" s="14"/>
      <c r="E67" s="15" t="s">
        <v>357</v>
      </c>
      <c r="F67" s="9"/>
      <c r="G67" s="16">
        <f>G68</f>
        <v>0</v>
      </c>
      <c r="H67" s="16">
        <f t="shared" ref="H67:J68" si="24">H68</f>
        <v>293760</v>
      </c>
      <c r="I67" s="16">
        <f t="shared" si="24"/>
        <v>293760</v>
      </c>
      <c r="J67" s="16">
        <f t="shared" si="24"/>
        <v>293760</v>
      </c>
      <c r="K67" s="41">
        <f t="shared" si="0"/>
        <v>100</v>
      </c>
    </row>
    <row r="68" spans="1:11" ht="25.5" outlineLevel="1" x14ac:dyDescent="0.2">
      <c r="A68" s="13" t="s">
        <v>24</v>
      </c>
      <c r="B68" s="13" t="s">
        <v>31</v>
      </c>
      <c r="C68" s="13" t="s">
        <v>29</v>
      </c>
      <c r="D68" s="13"/>
      <c r="E68" s="9" t="s">
        <v>30</v>
      </c>
      <c r="F68" s="9"/>
      <c r="G68" s="16">
        <f>G69</f>
        <v>0</v>
      </c>
      <c r="H68" s="16">
        <f t="shared" si="24"/>
        <v>293760</v>
      </c>
      <c r="I68" s="16">
        <f t="shared" si="24"/>
        <v>293760</v>
      </c>
      <c r="J68" s="16">
        <f t="shared" si="24"/>
        <v>293760</v>
      </c>
      <c r="K68" s="41">
        <f t="shared" si="0"/>
        <v>100</v>
      </c>
    </row>
    <row r="69" spans="1:11" ht="76.5" outlineLevel="1" x14ac:dyDescent="0.2">
      <c r="A69" s="13" t="s">
        <v>24</v>
      </c>
      <c r="B69" s="13" t="s">
        <v>31</v>
      </c>
      <c r="C69" s="13" t="s">
        <v>29</v>
      </c>
      <c r="D69" s="13" t="s">
        <v>10</v>
      </c>
      <c r="E69" s="9" t="s">
        <v>12</v>
      </c>
      <c r="F69" s="9"/>
      <c r="G69" s="16">
        <v>0</v>
      </c>
      <c r="H69" s="16">
        <v>293760</v>
      </c>
      <c r="I69" s="16">
        <v>293760</v>
      </c>
      <c r="J69" s="19">
        <v>293760</v>
      </c>
      <c r="K69" s="41">
        <f t="shared" si="0"/>
        <v>100</v>
      </c>
    </row>
    <row r="70" spans="1:11" outlineLevel="1" x14ac:dyDescent="0.2">
      <c r="A70" s="14" t="s">
        <v>24</v>
      </c>
      <c r="B70" s="14" t="s">
        <v>47</v>
      </c>
      <c r="C70" s="14"/>
      <c r="D70" s="14"/>
      <c r="E70" s="15"/>
      <c r="F70" s="9"/>
      <c r="G70" s="16">
        <v>2300</v>
      </c>
      <c r="H70" s="16">
        <v>2300</v>
      </c>
      <c r="I70" s="16">
        <v>2300</v>
      </c>
      <c r="J70" s="19">
        <v>2300</v>
      </c>
      <c r="K70" s="41">
        <f t="shared" si="0"/>
        <v>100</v>
      </c>
    </row>
    <row r="71" spans="1:11" ht="63.75" outlineLevel="1" x14ac:dyDescent="0.2">
      <c r="A71" s="14" t="s">
        <v>24</v>
      </c>
      <c r="B71" s="14" t="s">
        <v>47</v>
      </c>
      <c r="C71" s="14" t="s">
        <v>349</v>
      </c>
      <c r="D71" s="14"/>
      <c r="E71" s="15" t="s">
        <v>353</v>
      </c>
      <c r="F71" s="9"/>
      <c r="G71" s="16">
        <v>2300</v>
      </c>
      <c r="H71" s="16">
        <v>2300</v>
      </c>
      <c r="I71" s="16">
        <v>2300</v>
      </c>
      <c r="J71" s="19">
        <v>2300</v>
      </c>
      <c r="K71" s="41">
        <f t="shared" si="0"/>
        <v>100</v>
      </c>
    </row>
    <row r="72" spans="1:11" ht="89.25" outlineLevel="1" x14ac:dyDescent="0.2">
      <c r="A72" s="14" t="s">
        <v>24</v>
      </c>
      <c r="B72" s="14" t="s">
        <v>47</v>
      </c>
      <c r="C72" s="14" t="s">
        <v>350</v>
      </c>
      <c r="D72" s="14"/>
      <c r="E72" s="15" t="s">
        <v>354</v>
      </c>
      <c r="F72" s="9"/>
      <c r="G72" s="16">
        <v>2300</v>
      </c>
      <c r="H72" s="16">
        <v>2300</v>
      </c>
      <c r="I72" s="16">
        <v>2300</v>
      </c>
      <c r="J72" s="19">
        <v>2300</v>
      </c>
      <c r="K72" s="41">
        <f t="shared" si="0"/>
        <v>100</v>
      </c>
    </row>
    <row r="73" spans="1:11" ht="38.25" outlineLevel="1" x14ac:dyDescent="0.2">
      <c r="A73" s="14" t="s">
        <v>24</v>
      </c>
      <c r="B73" s="14" t="s">
        <v>47</v>
      </c>
      <c r="C73" s="14" t="s">
        <v>351</v>
      </c>
      <c r="D73" s="14"/>
      <c r="E73" s="15" t="s">
        <v>352</v>
      </c>
      <c r="F73" s="9"/>
      <c r="G73" s="16">
        <v>2300</v>
      </c>
      <c r="H73" s="16">
        <v>2300</v>
      </c>
      <c r="I73" s="16">
        <v>2300</v>
      </c>
      <c r="J73" s="19">
        <v>2300</v>
      </c>
      <c r="K73" s="41">
        <f t="shared" si="0"/>
        <v>100</v>
      </c>
    </row>
    <row r="74" spans="1:11" ht="63.75" outlineLevel="1" x14ac:dyDescent="0.2">
      <c r="A74" s="13" t="s">
        <v>24</v>
      </c>
      <c r="B74" s="13" t="s">
        <v>47</v>
      </c>
      <c r="C74" s="13" t="s">
        <v>48</v>
      </c>
      <c r="D74" s="13" t="s">
        <v>13</v>
      </c>
      <c r="E74" s="9" t="s">
        <v>49</v>
      </c>
      <c r="F74" s="9"/>
      <c r="G74" s="16">
        <v>2300</v>
      </c>
      <c r="H74" s="16">
        <v>2300</v>
      </c>
      <c r="I74" s="16">
        <v>2300</v>
      </c>
      <c r="J74" s="19">
        <v>2300</v>
      </c>
      <c r="K74" s="41">
        <f t="shared" si="0"/>
        <v>100</v>
      </c>
    </row>
    <row r="75" spans="1:11" ht="38.25" outlineLevel="1" x14ac:dyDescent="0.2">
      <c r="A75" s="13" t="s">
        <v>24</v>
      </c>
      <c r="B75" s="13" t="s">
        <v>47</v>
      </c>
      <c r="C75" s="13" t="s">
        <v>48</v>
      </c>
      <c r="D75" s="13" t="s">
        <v>13</v>
      </c>
      <c r="E75" s="9" t="s">
        <v>14</v>
      </c>
      <c r="F75" s="9"/>
      <c r="G75" s="16">
        <v>2300</v>
      </c>
      <c r="H75" s="16">
        <v>2300</v>
      </c>
      <c r="I75" s="16">
        <v>2300</v>
      </c>
      <c r="J75" s="19">
        <v>2300</v>
      </c>
      <c r="K75" s="41">
        <f t="shared" si="0"/>
        <v>100</v>
      </c>
    </row>
    <row r="76" spans="1:11" outlineLevel="1" x14ac:dyDescent="0.2">
      <c r="A76" s="14" t="s">
        <v>24</v>
      </c>
      <c r="B76" s="14" t="s">
        <v>50</v>
      </c>
      <c r="C76" s="14"/>
      <c r="D76" s="14"/>
      <c r="E76" s="15" t="s">
        <v>372</v>
      </c>
      <c r="F76" s="9"/>
      <c r="G76" s="16">
        <f>G77+G90+G97</f>
        <v>5845848.7800000003</v>
      </c>
      <c r="H76" s="16">
        <f t="shared" ref="H76:J76" si="25">H77+H90+H97</f>
        <v>5974829.8900000006</v>
      </c>
      <c r="I76" s="16">
        <f t="shared" si="25"/>
        <v>5974829.8900000006</v>
      </c>
      <c r="J76" s="16">
        <f t="shared" si="25"/>
        <v>5974829.8900000006</v>
      </c>
      <c r="K76" s="41">
        <f t="shared" si="0"/>
        <v>100</v>
      </c>
    </row>
    <row r="77" spans="1:11" ht="63.75" outlineLevel="1" x14ac:dyDescent="0.2">
      <c r="A77" s="14" t="s">
        <v>24</v>
      </c>
      <c r="B77" s="14" t="s">
        <v>50</v>
      </c>
      <c r="C77" s="14" t="s">
        <v>349</v>
      </c>
      <c r="D77" s="14"/>
      <c r="E77" s="15" t="s">
        <v>353</v>
      </c>
      <c r="F77" s="9"/>
      <c r="G77" s="16">
        <f>G78+G82</f>
        <v>1284600</v>
      </c>
      <c r="H77" s="16">
        <f t="shared" ref="H77:J77" si="26">H78+H82</f>
        <v>1262962</v>
      </c>
      <c r="I77" s="16">
        <f t="shared" si="26"/>
        <v>1262962</v>
      </c>
      <c r="J77" s="16">
        <f t="shared" si="26"/>
        <v>1262962</v>
      </c>
      <c r="K77" s="41">
        <f t="shared" ref="K77:K140" si="27">J77/I77*100</f>
        <v>100</v>
      </c>
    </row>
    <row r="78" spans="1:11" ht="89.25" outlineLevel="1" x14ac:dyDescent="0.2">
      <c r="A78" s="14" t="s">
        <v>24</v>
      </c>
      <c r="B78" s="14" t="s">
        <v>50</v>
      </c>
      <c r="C78" s="14" t="s">
        <v>358</v>
      </c>
      <c r="D78" s="14"/>
      <c r="E78" s="15" t="s">
        <v>361</v>
      </c>
      <c r="F78" s="9"/>
      <c r="G78" s="16">
        <v>290000</v>
      </c>
      <c r="H78" s="16">
        <v>290000</v>
      </c>
      <c r="I78" s="16">
        <v>290000</v>
      </c>
      <c r="J78" s="19">
        <v>290000</v>
      </c>
      <c r="K78" s="41">
        <f t="shared" si="27"/>
        <v>100</v>
      </c>
    </row>
    <row r="79" spans="1:11" ht="25.5" outlineLevel="1" x14ac:dyDescent="0.2">
      <c r="A79" s="14" t="s">
        <v>24</v>
      </c>
      <c r="B79" s="14" t="s">
        <v>50</v>
      </c>
      <c r="C79" s="14" t="s">
        <v>359</v>
      </c>
      <c r="D79" s="14"/>
      <c r="E79" s="15" t="s">
        <v>360</v>
      </c>
      <c r="F79" s="9"/>
      <c r="G79" s="16">
        <v>290000</v>
      </c>
      <c r="H79" s="16">
        <v>290000</v>
      </c>
      <c r="I79" s="16">
        <v>290000</v>
      </c>
      <c r="J79" s="19">
        <v>290000</v>
      </c>
      <c r="K79" s="41">
        <f t="shared" si="27"/>
        <v>100</v>
      </c>
    </row>
    <row r="80" spans="1:11" ht="25.5" outlineLevel="1" x14ac:dyDescent="0.2">
      <c r="A80" s="13" t="s">
        <v>24</v>
      </c>
      <c r="B80" s="13" t="s">
        <v>50</v>
      </c>
      <c r="C80" s="13" t="s">
        <v>51</v>
      </c>
      <c r="D80" s="13" t="s">
        <v>33</v>
      </c>
      <c r="E80" s="9" t="s">
        <v>52</v>
      </c>
      <c r="F80" s="9"/>
      <c r="G80" s="16">
        <v>290000</v>
      </c>
      <c r="H80" s="16">
        <v>290000</v>
      </c>
      <c r="I80" s="16">
        <v>290000</v>
      </c>
      <c r="J80" s="19">
        <v>290000</v>
      </c>
      <c r="K80" s="41">
        <f t="shared" si="27"/>
        <v>100</v>
      </c>
    </row>
    <row r="81" spans="1:11" outlineLevel="1" x14ac:dyDescent="0.2">
      <c r="A81" s="13" t="s">
        <v>24</v>
      </c>
      <c r="B81" s="13" t="s">
        <v>50</v>
      </c>
      <c r="C81" s="13" t="s">
        <v>51</v>
      </c>
      <c r="D81" s="13" t="s">
        <v>33</v>
      </c>
      <c r="E81" s="9" t="s">
        <v>34</v>
      </c>
      <c r="F81" s="9"/>
      <c r="G81" s="16">
        <v>290000</v>
      </c>
      <c r="H81" s="16">
        <v>290000</v>
      </c>
      <c r="I81" s="16">
        <v>290000</v>
      </c>
      <c r="J81" s="19">
        <v>290000</v>
      </c>
      <c r="K81" s="41">
        <f t="shared" si="27"/>
        <v>100</v>
      </c>
    </row>
    <row r="82" spans="1:11" ht="89.25" outlineLevel="1" x14ac:dyDescent="0.2">
      <c r="A82" s="14" t="s">
        <v>24</v>
      </c>
      <c r="B82" s="14" t="s">
        <v>50</v>
      </c>
      <c r="C82" s="14" t="s">
        <v>350</v>
      </c>
      <c r="D82" s="14"/>
      <c r="E82" s="15" t="s">
        <v>354</v>
      </c>
      <c r="F82" s="9"/>
      <c r="G82" s="16">
        <f>G83+G87</f>
        <v>994600</v>
      </c>
      <c r="H82" s="16">
        <f t="shared" ref="H82:J82" si="28">H83+H87</f>
        <v>972962</v>
      </c>
      <c r="I82" s="16">
        <f t="shared" si="28"/>
        <v>972962</v>
      </c>
      <c r="J82" s="16">
        <f t="shared" si="28"/>
        <v>972962</v>
      </c>
      <c r="K82" s="41">
        <f t="shared" si="27"/>
        <v>100</v>
      </c>
    </row>
    <row r="83" spans="1:11" ht="38.25" outlineLevel="1" x14ac:dyDescent="0.2">
      <c r="A83" s="14" t="s">
        <v>24</v>
      </c>
      <c r="B83" s="14" t="s">
        <v>50</v>
      </c>
      <c r="C83" s="14" t="s">
        <v>351</v>
      </c>
      <c r="D83" s="14"/>
      <c r="E83" s="15" t="s">
        <v>352</v>
      </c>
      <c r="F83" s="9"/>
      <c r="G83" s="16">
        <f>G84</f>
        <v>927400</v>
      </c>
      <c r="H83" s="16">
        <f t="shared" ref="H83:J83" si="29">H84</f>
        <v>927400</v>
      </c>
      <c r="I83" s="16">
        <f t="shared" si="29"/>
        <v>927400</v>
      </c>
      <c r="J83" s="16">
        <f t="shared" si="29"/>
        <v>927400</v>
      </c>
      <c r="K83" s="41">
        <f t="shared" si="27"/>
        <v>100</v>
      </c>
    </row>
    <row r="84" spans="1:11" ht="25.5" outlineLevel="1" x14ac:dyDescent="0.2">
      <c r="A84" s="13" t="s">
        <v>24</v>
      </c>
      <c r="B84" s="13" t="s">
        <v>50</v>
      </c>
      <c r="C84" s="13" t="s">
        <v>53</v>
      </c>
      <c r="D84" s="13"/>
      <c r="E84" s="9" t="s">
        <v>54</v>
      </c>
      <c r="F84" s="9"/>
      <c r="G84" s="16">
        <f>G85+G86</f>
        <v>927400</v>
      </c>
      <c r="H84" s="16">
        <f t="shared" ref="H84:J84" si="30">H85+H86</f>
        <v>927400</v>
      </c>
      <c r="I84" s="16">
        <f t="shared" si="30"/>
        <v>927400</v>
      </c>
      <c r="J84" s="16">
        <f t="shared" si="30"/>
        <v>927400</v>
      </c>
      <c r="K84" s="41">
        <f t="shared" si="27"/>
        <v>100</v>
      </c>
    </row>
    <row r="85" spans="1:11" ht="76.5" outlineLevel="1" x14ac:dyDescent="0.2">
      <c r="A85" s="13" t="s">
        <v>24</v>
      </c>
      <c r="B85" s="13" t="s">
        <v>50</v>
      </c>
      <c r="C85" s="13" t="s">
        <v>53</v>
      </c>
      <c r="D85" s="13" t="s">
        <v>10</v>
      </c>
      <c r="E85" s="9" t="s">
        <v>12</v>
      </c>
      <c r="F85" s="9"/>
      <c r="G85" s="16">
        <v>720196.52</v>
      </c>
      <c r="H85" s="16">
        <v>706490.98</v>
      </c>
      <c r="I85" s="16">
        <v>706490.98</v>
      </c>
      <c r="J85" s="19">
        <v>706490.98</v>
      </c>
      <c r="K85" s="41">
        <f t="shared" si="27"/>
        <v>100</v>
      </c>
    </row>
    <row r="86" spans="1:11" ht="38.25" outlineLevel="1" x14ac:dyDescent="0.2">
      <c r="A86" s="13" t="s">
        <v>24</v>
      </c>
      <c r="B86" s="13" t="s">
        <v>50</v>
      </c>
      <c r="C86" s="13" t="s">
        <v>53</v>
      </c>
      <c r="D86" s="13" t="s">
        <v>13</v>
      </c>
      <c r="E86" s="9" t="s">
        <v>14</v>
      </c>
      <c r="F86" s="9"/>
      <c r="G86" s="16">
        <v>207203.48</v>
      </c>
      <c r="H86" s="16">
        <v>220909.02</v>
      </c>
      <c r="I86" s="16">
        <v>220909.02</v>
      </c>
      <c r="J86" s="19">
        <v>220909.02</v>
      </c>
      <c r="K86" s="41">
        <f t="shared" si="27"/>
        <v>100</v>
      </c>
    </row>
    <row r="87" spans="1:11" ht="25.5" outlineLevel="1" x14ac:dyDescent="0.2">
      <c r="A87" s="14" t="s">
        <v>24</v>
      </c>
      <c r="B87" s="14" t="s">
        <v>50</v>
      </c>
      <c r="C87" s="14" t="s">
        <v>362</v>
      </c>
      <c r="D87" s="14"/>
      <c r="E87" s="15" t="s">
        <v>363</v>
      </c>
      <c r="F87" s="9"/>
      <c r="G87" s="16">
        <v>67200</v>
      </c>
      <c r="H87" s="16">
        <v>45562</v>
      </c>
      <c r="I87" s="16">
        <v>45562</v>
      </c>
      <c r="J87" s="19">
        <v>45562</v>
      </c>
      <c r="K87" s="41">
        <f t="shared" si="27"/>
        <v>100</v>
      </c>
    </row>
    <row r="88" spans="1:11" ht="35.25" customHeight="1" outlineLevel="1" x14ac:dyDescent="0.2">
      <c r="A88" s="14" t="s">
        <v>24</v>
      </c>
      <c r="B88" s="14" t="s">
        <v>50</v>
      </c>
      <c r="C88" s="14" t="s">
        <v>55</v>
      </c>
      <c r="D88" s="14"/>
      <c r="E88" s="15" t="s">
        <v>57</v>
      </c>
      <c r="F88" s="9"/>
      <c r="G88" s="16">
        <v>67200</v>
      </c>
      <c r="H88" s="16">
        <v>45562</v>
      </c>
      <c r="I88" s="16">
        <v>45562</v>
      </c>
      <c r="J88" s="19">
        <v>45562</v>
      </c>
      <c r="K88" s="41">
        <f t="shared" si="27"/>
        <v>100</v>
      </c>
    </row>
    <row r="89" spans="1:11" ht="25.5" outlineLevel="1" x14ac:dyDescent="0.2">
      <c r="A89" s="13" t="s">
        <v>24</v>
      </c>
      <c r="B89" s="13" t="s">
        <v>50</v>
      </c>
      <c r="C89" s="13" t="s">
        <v>55</v>
      </c>
      <c r="D89" s="13" t="s">
        <v>56</v>
      </c>
      <c r="E89" s="9" t="s">
        <v>58</v>
      </c>
      <c r="F89" s="9"/>
      <c r="G89" s="16">
        <v>67200</v>
      </c>
      <c r="H89" s="16">
        <v>45562</v>
      </c>
      <c r="I89" s="16">
        <v>45562</v>
      </c>
      <c r="J89" s="19">
        <v>45562</v>
      </c>
      <c r="K89" s="41">
        <f t="shared" si="27"/>
        <v>100</v>
      </c>
    </row>
    <row r="90" spans="1:11" ht="63.75" outlineLevel="1" x14ac:dyDescent="0.2">
      <c r="A90" s="14" t="s">
        <v>24</v>
      </c>
      <c r="B90" s="14" t="s">
        <v>50</v>
      </c>
      <c r="C90" s="14" t="s">
        <v>364</v>
      </c>
      <c r="D90" s="14"/>
      <c r="E90" s="15" t="s">
        <v>365</v>
      </c>
      <c r="F90" s="9"/>
      <c r="G90" s="16">
        <f>G91</f>
        <v>4561248.78</v>
      </c>
      <c r="H90" s="16">
        <f t="shared" ref="H90:J92" si="31">H91</f>
        <v>4567867.8900000006</v>
      </c>
      <c r="I90" s="16">
        <f t="shared" si="31"/>
        <v>4567867.8900000006</v>
      </c>
      <c r="J90" s="16">
        <f t="shared" si="31"/>
        <v>4567867.8900000006</v>
      </c>
      <c r="K90" s="41">
        <f t="shared" si="27"/>
        <v>100</v>
      </c>
    </row>
    <row r="91" spans="1:11" ht="102" outlineLevel="1" x14ac:dyDescent="0.2">
      <c r="A91" s="14" t="s">
        <v>24</v>
      </c>
      <c r="B91" s="14" t="s">
        <v>50</v>
      </c>
      <c r="C91" s="14" t="s">
        <v>366</v>
      </c>
      <c r="D91" s="14"/>
      <c r="E91" s="15" t="s">
        <v>369</v>
      </c>
      <c r="F91" s="9"/>
      <c r="G91" s="16">
        <f>G92</f>
        <v>4561248.78</v>
      </c>
      <c r="H91" s="16">
        <f t="shared" si="31"/>
        <v>4567867.8900000006</v>
      </c>
      <c r="I91" s="16">
        <f t="shared" si="31"/>
        <v>4567867.8900000006</v>
      </c>
      <c r="J91" s="16">
        <f t="shared" si="31"/>
        <v>4567867.8900000006</v>
      </c>
      <c r="K91" s="41">
        <f t="shared" si="27"/>
        <v>100</v>
      </c>
    </row>
    <row r="92" spans="1:11" ht="51" outlineLevel="1" x14ac:dyDescent="0.2">
      <c r="A92" s="14" t="s">
        <v>24</v>
      </c>
      <c r="B92" s="14" t="s">
        <v>50</v>
      </c>
      <c r="C92" s="14" t="s">
        <v>367</v>
      </c>
      <c r="D92" s="14"/>
      <c r="E92" s="15" t="s">
        <v>368</v>
      </c>
      <c r="F92" s="9"/>
      <c r="G92" s="16">
        <f>G93</f>
        <v>4561248.78</v>
      </c>
      <c r="H92" s="16">
        <f t="shared" si="31"/>
        <v>4567867.8900000006</v>
      </c>
      <c r="I92" s="16">
        <f t="shared" si="31"/>
        <v>4567867.8900000006</v>
      </c>
      <c r="J92" s="16">
        <f t="shared" si="31"/>
        <v>4567867.8900000006</v>
      </c>
      <c r="K92" s="41">
        <f t="shared" si="27"/>
        <v>100</v>
      </c>
    </row>
    <row r="93" spans="1:11" ht="38.25" outlineLevel="1" x14ac:dyDescent="0.2">
      <c r="A93" s="13" t="s">
        <v>24</v>
      </c>
      <c r="B93" s="13" t="s">
        <v>50</v>
      </c>
      <c r="C93" s="13" t="s">
        <v>59</v>
      </c>
      <c r="D93" s="13"/>
      <c r="E93" s="9" t="s">
        <v>60</v>
      </c>
      <c r="F93" s="9"/>
      <c r="G93" s="16">
        <f>G94+G95+G96</f>
        <v>4561248.78</v>
      </c>
      <c r="H93" s="16">
        <f t="shared" ref="H93:J93" si="32">H94+H95+H96</f>
        <v>4567867.8900000006</v>
      </c>
      <c r="I93" s="16">
        <f t="shared" si="32"/>
        <v>4567867.8900000006</v>
      </c>
      <c r="J93" s="16">
        <f t="shared" si="32"/>
        <v>4567867.8900000006</v>
      </c>
      <c r="K93" s="41">
        <f t="shared" si="27"/>
        <v>100</v>
      </c>
    </row>
    <row r="94" spans="1:11" ht="76.5" outlineLevel="1" x14ac:dyDescent="0.2">
      <c r="A94" s="13" t="s">
        <v>24</v>
      </c>
      <c r="B94" s="13" t="s">
        <v>50</v>
      </c>
      <c r="C94" s="13" t="s">
        <v>59</v>
      </c>
      <c r="D94" s="13" t="s">
        <v>10</v>
      </c>
      <c r="E94" s="9" t="s">
        <v>12</v>
      </c>
      <c r="F94" s="9"/>
      <c r="G94" s="16">
        <v>4238448.78</v>
      </c>
      <c r="H94" s="16">
        <v>4094560.71</v>
      </c>
      <c r="I94" s="16">
        <v>4094560.71</v>
      </c>
      <c r="J94" s="19">
        <v>4094560.71</v>
      </c>
      <c r="K94" s="41">
        <f t="shared" si="27"/>
        <v>100</v>
      </c>
    </row>
    <row r="95" spans="1:11" ht="38.25" outlineLevel="1" x14ac:dyDescent="0.2">
      <c r="A95" s="13" t="s">
        <v>24</v>
      </c>
      <c r="B95" s="13" t="s">
        <v>50</v>
      </c>
      <c r="C95" s="13" t="s">
        <v>59</v>
      </c>
      <c r="D95" s="13" t="s">
        <v>13</v>
      </c>
      <c r="E95" s="9" t="s">
        <v>14</v>
      </c>
      <c r="F95" s="9"/>
      <c r="G95" s="16">
        <v>322800</v>
      </c>
      <c r="H95" s="16">
        <v>457287.49</v>
      </c>
      <c r="I95" s="16">
        <v>457287.49</v>
      </c>
      <c r="J95" s="19">
        <v>457287.49</v>
      </c>
      <c r="K95" s="41">
        <f t="shared" si="27"/>
        <v>100</v>
      </c>
    </row>
    <row r="96" spans="1:11" outlineLevel="1" x14ac:dyDescent="0.2">
      <c r="A96" s="13" t="s">
        <v>24</v>
      </c>
      <c r="B96" s="13" t="s">
        <v>50</v>
      </c>
      <c r="C96" s="13" t="s">
        <v>59</v>
      </c>
      <c r="D96" s="13" t="s">
        <v>33</v>
      </c>
      <c r="E96" s="9" t="s">
        <v>34</v>
      </c>
      <c r="F96" s="9"/>
      <c r="G96" s="16">
        <v>0</v>
      </c>
      <c r="H96" s="16">
        <v>16019.69</v>
      </c>
      <c r="I96" s="16">
        <v>16019.69</v>
      </c>
      <c r="J96" s="19">
        <v>16019.69</v>
      </c>
      <c r="K96" s="41">
        <f t="shared" si="27"/>
        <v>100</v>
      </c>
    </row>
    <row r="97" spans="1:11" outlineLevel="1" x14ac:dyDescent="0.2">
      <c r="A97" s="14" t="s">
        <v>24</v>
      </c>
      <c r="B97" s="14" t="s">
        <v>50</v>
      </c>
      <c r="C97" s="14" t="s">
        <v>343</v>
      </c>
      <c r="D97" s="14"/>
      <c r="E97" s="15" t="s">
        <v>344</v>
      </c>
      <c r="F97" s="9"/>
      <c r="G97" s="16">
        <f>G98+G101</f>
        <v>0</v>
      </c>
      <c r="H97" s="16">
        <f t="shared" ref="H97:J97" si="33">H98+H101</f>
        <v>144000</v>
      </c>
      <c r="I97" s="16">
        <f t="shared" si="33"/>
        <v>144000</v>
      </c>
      <c r="J97" s="16">
        <f t="shared" si="33"/>
        <v>144000</v>
      </c>
      <c r="K97" s="41">
        <f t="shared" si="27"/>
        <v>100</v>
      </c>
    </row>
    <row r="98" spans="1:11" ht="38.25" outlineLevel="1" x14ac:dyDescent="0.2">
      <c r="A98" s="14" t="s">
        <v>24</v>
      </c>
      <c r="B98" s="14" t="s">
        <v>50</v>
      </c>
      <c r="C98" s="14" t="s">
        <v>356</v>
      </c>
      <c r="D98" s="14"/>
      <c r="E98" s="15" t="s">
        <v>357</v>
      </c>
      <c r="F98" s="9"/>
      <c r="G98" s="16">
        <v>0</v>
      </c>
      <c r="H98" s="16">
        <v>100000</v>
      </c>
      <c r="I98" s="16">
        <v>100000</v>
      </c>
      <c r="J98" s="19">
        <v>100000</v>
      </c>
      <c r="K98" s="41">
        <f t="shared" si="27"/>
        <v>100</v>
      </c>
    </row>
    <row r="99" spans="1:11" ht="25.5" outlineLevel="1" x14ac:dyDescent="0.2">
      <c r="A99" s="13" t="s">
        <v>24</v>
      </c>
      <c r="B99" s="13" t="s">
        <v>50</v>
      </c>
      <c r="C99" s="13" t="s">
        <v>61</v>
      </c>
      <c r="D99" s="13"/>
      <c r="E99" s="9" t="s">
        <v>62</v>
      </c>
      <c r="F99" s="9"/>
      <c r="G99" s="16">
        <v>0</v>
      </c>
      <c r="H99" s="16">
        <v>100000</v>
      </c>
      <c r="I99" s="16">
        <v>100000</v>
      </c>
      <c r="J99" s="19">
        <v>100000</v>
      </c>
      <c r="K99" s="41">
        <f t="shared" si="27"/>
        <v>100</v>
      </c>
    </row>
    <row r="100" spans="1:11" ht="25.5" outlineLevel="1" x14ac:dyDescent="0.2">
      <c r="A100" s="13" t="s">
        <v>24</v>
      </c>
      <c r="B100" s="13" t="s">
        <v>50</v>
      </c>
      <c r="C100" s="13" t="s">
        <v>61</v>
      </c>
      <c r="D100" s="13" t="s">
        <v>56</v>
      </c>
      <c r="E100" s="9" t="s">
        <v>58</v>
      </c>
      <c r="F100" s="9"/>
      <c r="G100" s="16">
        <v>0</v>
      </c>
      <c r="H100" s="16">
        <v>100000</v>
      </c>
      <c r="I100" s="16">
        <v>100000</v>
      </c>
      <c r="J100" s="19">
        <v>100000</v>
      </c>
      <c r="K100" s="41">
        <f t="shared" si="27"/>
        <v>100</v>
      </c>
    </row>
    <row r="101" spans="1:11" ht="51" outlineLevel="1" x14ac:dyDescent="0.2">
      <c r="A101" s="14" t="s">
        <v>24</v>
      </c>
      <c r="B101" s="14" t="s">
        <v>50</v>
      </c>
      <c r="C101" s="14" t="s">
        <v>370</v>
      </c>
      <c r="D101" s="14"/>
      <c r="E101" s="15" t="s">
        <v>371</v>
      </c>
      <c r="F101" s="9"/>
      <c r="G101" s="16">
        <v>0</v>
      </c>
      <c r="H101" s="16">
        <v>44000</v>
      </c>
      <c r="I101" s="16">
        <v>44000</v>
      </c>
      <c r="J101" s="19">
        <v>44000</v>
      </c>
      <c r="K101" s="41">
        <f t="shared" si="27"/>
        <v>100</v>
      </c>
    </row>
    <row r="102" spans="1:11" ht="25.5" outlineLevel="1" x14ac:dyDescent="0.2">
      <c r="A102" s="13" t="s">
        <v>24</v>
      </c>
      <c r="B102" s="13" t="s">
        <v>50</v>
      </c>
      <c r="C102" s="13" t="s">
        <v>63</v>
      </c>
      <c r="D102" s="13"/>
      <c r="E102" s="9" t="s">
        <v>64</v>
      </c>
      <c r="F102" s="9"/>
      <c r="G102" s="16">
        <v>0</v>
      </c>
      <c r="H102" s="16">
        <v>44000</v>
      </c>
      <c r="I102" s="16">
        <v>44000</v>
      </c>
      <c r="J102" s="19">
        <v>44000</v>
      </c>
      <c r="K102" s="41">
        <f t="shared" si="27"/>
        <v>100</v>
      </c>
    </row>
    <row r="103" spans="1:11" ht="25.5" outlineLevel="1" x14ac:dyDescent="0.2">
      <c r="A103" s="13" t="s">
        <v>24</v>
      </c>
      <c r="B103" s="13" t="s">
        <v>50</v>
      </c>
      <c r="C103" s="13" t="s">
        <v>63</v>
      </c>
      <c r="D103" s="13" t="s">
        <v>56</v>
      </c>
      <c r="E103" s="9" t="s">
        <v>58</v>
      </c>
      <c r="F103" s="9"/>
      <c r="G103" s="16">
        <v>0</v>
      </c>
      <c r="H103" s="16">
        <v>44000</v>
      </c>
      <c r="I103" s="16">
        <v>44000</v>
      </c>
      <c r="J103" s="19">
        <v>44000</v>
      </c>
      <c r="K103" s="41">
        <f t="shared" si="27"/>
        <v>100</v>
      </c>
    </row>
    <row r="104" spans="1:11" outlineLevel="1" x14ac:dyDescent="0.2">
      <c r="A104" s="14" t="s">
        <v>24</v>
      </c>
      <c r="B104" s="14" t="s">
        <v>373</v>
      </c>
      <c r="C104" s="14"/>
      <c r="D104" s="14"/>
      <c r="E104" s="15" t="s">
        <v>374</v>
      </c>
      <c r="F104" s="9"/>
      <c r="G104" s="16">
        <f>G105</f>
        <v>902700</v>
      </c>
      <c r="H104" s="16">
        <f t="shared" ref="H104:J108" si="34">H105</f>
        <v>948000</v>
      </c>
      <c r="I104" s="16">
        <f t="shared" si="34"/>
        <v>948000</v>
      </c>
      <c r="J104" s="16">
        <f t="shared" si="34"/>
        <v>948000</v>
      </c>
      <c r="K104" s="41">
        <f t="shared" si="27"/>
        <v>100</v>
      </c>
    </row>
    <row r="105" spans="1:11" ht="25.5" outlineLevel="1" x14ac:dyDescent="0.2">
      <c r="A105" s="14" t="s">
        <v>24</v>
      </c>
      <c r="B105" s="14" t="s">
        <v>65</v>
      </c>
      <c r="C105" s="14"/>
      <c r="D105" s="14"/>
      <c r="E105" s="15" t="s">
        <v>375</v>
      </c>
      <c r="F105" s="9"/>
      <c r="G105" s="16">
        <f>G106</f>
        <v>902700</v>
      </c>
      <c r="H105" s="16">
        <f t="shared" si="34"/>
        <v>948000</v>
      </c>
      <c r="I105" s="16">
        <f t="shared" si="34"/>
        <v>948000</v>
      </c>
      <c r="J105" s="16">
        <f t="shared" si="34"/>
        <v>948000</v>
      </c>
      <c r="K105" s="41">
        <f t="shared" si="27"/>
        <v>100</v>
      </c>
    </row>
    <row r="106" spans="1:11" ht="63.75" outlineLevel="1" x14ac:dyDescent="0.2">
      <c r="A106" s="14" t="s">
        <v>24</v>
      </c>
      <c r="B106" s="14" t="s">
        <v>65</v>
      </c>
      <c r="C106" s="14" t="s">
        <v>349</v>
      </c>
      <c r="D106" s="14"/>
      <c r="E106" s="15" t="s">
        <v>353</v>
      </c>
      <c r="F106" s="9"/>
      <c r="G106" s="16">
        <f>G107</f>
        <v>902700</v>
      </c>
      <c r="H106" s="16">
        <f t="shared" si="34"/>
        <v>948000</v>
      </c>
      <c r="I106" s="16">
        <f t="shared" si="34"/>
        <v>948000</v>
      </c>
      <c r="J106" s="16">
        <f t="shared" si="34"/>
        <v>948000</v>
      </c>
      <c r="K106" s="41">
        <f t="shared" si="27"/>
        <v>100</v>
      </c>
    </row>
    <row r="107" spans="1:11" ht="89.25" outlineLevel="1" x14ac:dyDescent="0.2">
      <c r="A107" s="14" t="s">
        <v>24</v>
      </c>
      <c r="B107" s="14" t="s">
        <v>65</v>
      </c>
      <c r="C107" s="14" t="s">
        <v>350</v>
      </c>
      <c r="D107" s="14"/>
      <c r="E107" s="15" t="s">
        <v>354</v>
      </c>
      <c r="F107" s="9"/>
      <c r="G107" s="16">
        <f>G108</f>
        <v>902700</v>
      </c>
      <c r="H107" s="16">
        <f t="shared" si="34"/>
        <v>948000</v>
      </c>
      <c r="I107" s="16">
        <f t="shared" si="34"/>
        <v>948000</v>
      </c>
      <c r="J107" s="16">
        <f t="shared" si="34"/>
        <v>948000</v>
      </c>
      <c r="K107" s="41">
        <f t="shared" si="27"/>
        <v>100</v>
      </c>
    </row>
    <row r="108" spans="1:11" ht="38.25" outlineLevel="1" x14ac:dyDescent="0.2">
      <c r="A108" s="14" t="s">
        <v>24</v>
      </c>
      <c r="B108" s="14" t="s">
        <v>65</v>
      </c>
      <c r="C108" s="14" t="s">
        <v>351</v>
      </c>
      <c r="D108" s="14"/>
      <c r="E108" s="15" t="s">
        <v>352</v>
      </c>
      <c r="F108" s="9"/>
      <c r="G108" s="16">
        <f>G109</f>
        <v>902700</v>
      </c>
      <c r="H108" s="16">
        <f t="shared" si="34"/>
        <v>948000</v>
      </c>
      <c r="I108" s="16">
        <f t="shared" si="34"/>
        <v>948000</v>
      </c>
      <c r="J108" s="16">
        <f t="shared" si="34"/>
        <v>948000</v>
      </c>
      <c r="K108" s="41">
        <f t="shared" si="27"/>
        <v>100</v>
      </c>
    </row>
    <row r="109" spans="1:11" ht="51" outlineLevel="1" x14ac:dyDescent="0.2">
      <c r="A109" s="13" t="s">
        <v>24</v>
      </c>
      <c r="B109" s="13" t="s">
        <v>65</v>
      </c>
      <c r="C109" s="13" t="s">
        <v>66</v>
      </c>
      <c r="D109" s="13"/>
      <c r="E109" s="9" t="s">
        <v>67</v>
      </c>
      <c r="F109" s="9"/>
      <c r="G109" s="16">
        <f>G110+G111</f>
        <v>902700</v>
      </c>
      <c r="H109" s="16">
        <f t="shared" ref="H109:J109" si="35">H110+H111</f>
        <v>948000</v>
      </c>
      <c r="I109" s="16">
        <f t="shared" si="35"/>
        <v>948000</v>
      </c>
      <c r="J109" s="16">
        <f t="shared" si="35"/>
        <v>948000</v>
      </c>
      <c r="K109" s="41">
        <f t="shared" si="27"/>
        <v>100</v>
      </c>
    </row>
    <row r="110" spans="1:11" ht="76.5" outlineLevel="1" x14ac:dyDescent="0.2">
      <c r="A110" s="13" t="s">
        <v>24</v>
      </c>
      <c r="B110" s="13" t="s">
        <v>65</v>
      </c>
      <c r="C110" s="13" t="s">
        <v>66</v>
      </c>
      <c r="D110" s="13" t="s">
        <v>10</v>
      </c>
      <c r="E110" s="9" t="s">
        <v>12</v>
      </c>
      <c r="F110" s="9"/>
      <c r="G110" s="16">
        <v>806386</v>
      </c>
      <c r="H110" s="16">
        <v>800135.7</v>
      </c>
      <c r="I110" s="16">
        <v>800135.7</v>
      </c>
      <c r="J110" s="19">
        <v>800135.7</v>
      </c>
      <c r="K110" s="41">
        <f t="shared" si="27"/>
        <v>100</v>
      </c>
    </row>
    <row r="111" spans="1:11" ht="38.25" outlineLevel="1" x14ac:dyDescent="0.2">
      <c r="A111" s="13" t="s">
        <v>24</v>
      </c>
      <c r="B111" s="13" t="s">
        <v>65</v>
      </c>
      <c r="C111" s="13" t="s">
        <v>66</v>
      </c>
      <c r="D111" s="13" t="s">
        <v>13</v>
      </c>
      <c r="E111" s="9" t="s">
        <v>14</v>
      </c>
      <c r="F111" s="9"/>
      <c r="G111" s="16">
        <v>96314</v>
      </c>
      <c r="H111" s="16">
        <v>147864.29999999999</v>
      </c>
      <c r="I111" s="16">
        <v>147864.29999999999</v>
      </c>
      <c r="J111" s="19">
        <v>147864.29999999999</v>
      </c>
      <c r="K111" s="41">
        <f t="shared" si="27"/>
        <v>100</v>
      </c>
    </row>
    <row r="112" spans="1:11" ht="38.25" outlineLevel="1" x14ac:dyDescent="0.2">
      <c r="A112" s="14" t="s">
        <v>24</v>
      </c>
      <c r="B112" s="14" t="s">
        <v>376</v>
      </c>
      <c r="C112" s="14"/>
      <c r="D112" s="14"/>
      <c r="E112" s="15" t="s">
        <v>377</v>
      </c>
      <c r="F112" s="9"/>
      <c r="G112" s="16">
        <f>G113+G121+G133</f>
        <v>21753713.740000002</v>
      </c>
      <c r="H112" s="16">
        <f t="shared" ref="H112:J112" si="36">H113+H121+H133</f>
        <v>22901406.639999997</v>
      </c>
      <c r="I112" s="16">
        <f t="shared" si="36"/>
        <v>22901406.639999997</v>
      </c>
      <c r="J112" s="16">
        <f t="shared" si="36"/>
        <v>22901406.389999997</v>
      </c>
      <c r="K112" s="41">
        <f t="shared" si="27"/>
        <v>99.999998908363992</v>
      </c>
    </row>
    <row r="113" spans="1:11" outlineLevel="1" x14ac:dyDescent="0.2">
      <c r="A113" s="14" t="s">
        <v>24</v>
      </c>
      <c r="B113" s="14" t="s">
        <v>68</v>
      </c>
      <c r="C113" s="14"/>
      <c r="D113" s="14"/>
      <c r="E113" s="15" t="s">
        <v>378</v>
      </c>
      <c r="F113" s="9"/>
      <c r="G113" s="16">
        <f>G114</f>
        <v>6304516.5300000003</v>
      </c>
      <c r="H113" s="16">
        <f t="shared" ref="H113:J116" si="37">H114</f>
        <v>6378736.6399999997</v>
      </c>
      <c r="I113" s="16">
        <f t="shared" si="37"/>
        <v>6378736.6399999997</v>
      </c>
      <c r="J113" s="16">
        <f t="shared" si="37"/>
        <v>6378736.6399999997</v>
      </c>
      <c r="K113" s="41">
        <f t="shared" si="27"/>
        <v>100</v>
      </c>
    </row>
    <row r="114" spans="1:11" ht="63.75" outlineLevel="1" x14ac:dyDescent="0.2">
      <c r="A114" s="14" t="s">
        <v>24</v>
      </c>
      <c r="B114" s="14" t="s">
        <v>68</v>
      </c>
      <c r="C114" s="14" t="s">
        <v>379</v>
      </c>
      <c r="D114" s="14"/>
      <c r="E114" s="15" t="s">
        <v>383</v>
      </c>
      <c r="F114" s="9"/>
      <c r="G114" s="16">
        <f>G115</f>
        <v>6304516.5300000003</v>
      </c>
      <c r="H114" s="16">
        <f t="shared" si="37"/>
        <v>6378736.6399999997</v>
      </c>
      <c r="I114" s="16">
        <f t="shared" si="37"/>
        <v>6378736.6399999997</v>
      </c>
      <c r="J114" s="16">
        <f t="shared" si="37"/>
        <v>6378736.6399999997</v>
      </c>
      <c r="K114" s="41">
        <f t="shared" si="27"/>
        <v>100</v>
      </c>
    </row>
    <row r="115" spans="1:11" ht="102" outlineLevel="1" x14ac:dyDescent="0.2">
      <c r="A115" s="14" t="s">
        <v>24</v>
      </c>
      <c r="B115" s="14" t="s">
        <v>68</v>
      </c>
      <c r="C115" s="14" t="s">
        <v>380</v>
      </c>
      <c r="D115" s="14"/>
      <c r="E115" s="21" t="s">
        <v>384</v>
      </c>
      <c r="F115" s="9"/>
      <c r="G115" s="16">
        <f>G116</f>
        <v>6304516.5300000003</v>
      </c>
      <c r="H115" s="16">
        <f t="shared" si="37"/>
        <v>6378736.6399999997</v>
      </c>
      <c r="I115" s="16">
        <f t="shared" si="37"/>
        <v>6378736.6399999997</v>
      </c>
      <c r="J115" s="16">
        <f t="shared" si="37"/>
        <v>6378736.6399999997</v>
      </c>
      <c r="K115" s="41">
        <f t="shared" si="27"/>
        <v>100</v>
      </c>
    </row>
    <row r="116" spans="1:11" ht="38.25" outlineLevel="1" x14ac:dyDescent="0.2">
      <c r="A116" s="14" t="s">
        <v>24</v>
      </c>
      <c r="B116" s="14" t="s">
        <v>68</v>
      </c>
      <c r="C116" s="14" t="s">
        <v>381</v>
      </c>
      <c r="D116" s="14"/>
      <c r="E116" s="15" t="s">
        <v>382</v>
      </c>
      <c r="F116" s="9"/>
      <c r="G116" s="16">
        <f>G117</f>
        <v>6304516.5300000003</v>
      </c>
      <c r="H116" s="16">
        <f t="shared" si="37"/>
        <v>6378736.6399999997</v>
      </c>
      <c r="I116" s="16">
        <f t="shared" si="37"/>
        <v>6378736.6399999997</v>
      </c>
      <c r="J116" s="16">
        <f t="shared" si="37"/>
        <v>6378736.6399999997</v>
      </c>
      <c r="K116" s="41">
        <f t="shared" si="27"/>
        <v>100</v>
      </c>
    </row>
    <row r="117" spans="1:11" ht="38.25" outlineLevel="1" x14ac:dyDescent="0.2">
      <c r="A117" s="14" t="s">
        <v>24</v>
      </c>
      <c r="B117" s="14" t="s">
        <v>68</v>
      </c>
      <c r="C117" s="14" t="s">
        <v>69</v>
      </c>
      <c r="D117" s="14"/>
      <c r="E117" s="15" t="s">
        <v>60</v>
      </c>
      <c r="F117" s="9"/>
      <c r="G117" s="16">
        <f>G118+G119+G120</f>
        <v>6304516.5300000003</v>
      </c>
      <c r="H117" s="16">
        <f t="shared" ref="H117:J117" si="38">H118+H119+H120</f>
        <v>6378736.6399999997</v>
      </c>
      <c r="I117" s="16">
        <f t="shared" si="38"/>
        <v>6378736.6399999997</v>
      </c>
      <c r="J117" s="16">
        <f t="shared" si="38"/>
        <v>6378736.6399999997</v>
      </c>
      <c r="K117" s="41">
        <f t="shared" si="27"/>
        <v>100</v>
      </c>
    </row>
    <row r="118" spans="1:11" ht="76.5" outlineLevel="1" x14ac:dyDescent="0.2">
      <c r="A118" s="13" t="s">
        <v>24</v>
      </c>
      <c r="B118" s="13" t="s">
        <v>68</v>
      </c>
      <c r="C118" s="13" t="s">
        <v>69</v>
      </c>
      <c r="D118" s="13" t="s">
        <v>10</v>
      </c>
      <c r="E118" s="9" t="s">
        <v>12</v>
      </c>
      <c r="F118" s="9"/>
      <c r="G118" s="16">
        <v>5737617.7400000002</v>
      </c>
      <c r="H118" s="16">
        <v>5751060.7599999998</v>
      </c>
      <c r="I118" s="16">
        <v>5751060.7599999998</v>
      </c>
      <c r="J118" s="19">
        <v>5751060.7599999998</v>
      </c>
      <c r="K118" s="41">
        <f t="shared" si="27"/>
        <v>100</v>
      </c>
    </row>
    <row r="119" spans="1:11" ht="38.25" outlineLevel="1" x14ac:dyDescent="0.2">
      <c r="A119" s="13" t="s">
        <v>24</v>
      </c>
      <c r="B119" s="13" t="s">
        <v>68</v>
      </c>
      <c r="C119" s="13" t="s">
        <v>69</v>
      </c>
      <c r="D119" s="13" t="s">
        <v>13</v>
      </c>
      <c r="E119" s="9" t="s">
        <v>14</v>
      </c>
      <c r="F119" s="9"/>
      <c r="G119" s="16">
        <v>566898.79</v>
      </c>
      <c r="H119" s="16">
        <v>616823.17000000004</v>
      </c>
      <c r="I119" s="16">
        <v>616823.17000000004</v>
      </c>
      <c r="J119" s="19">
        <v>616823.17000000004</v>
      </c>
      <c r="K119" s="41">
        <f t="shared" si="27"/>
        <v>100</v>
      </c>
    </row>
    <row r="120" spans="1:11" outlineLevel="1" x14ac:dyDescent="0.2">
      <c r="A120" s="13" t="s">
        <v>24</v>
      </c>
      <c r="B120" s="13" t="s">
        <v>68</v>
      </c>
      <c r="C120" s="13" t="s">
        <v>69</v>
      </c>
      <c r="D120" s="13" t="s">
        <v>33</v>
      </c>
      <c r="E120" s="9" t="s">
        <v>34</v>
      </c>
      <c r="F120" s="9"/>
      <c r="G120" s="16">
        <v>0</v>
      </c>
      <c r="H120" s="16">
        <v>10852.71</v>
      </c>
      <c r="I120" s="16">
        <v>10852.71</v>
      </c>
      <c r="J120" s="19">
        <v>10852.71</v>
      </c>
      <c r="K120" s="41">
        <f t="shared" si="27"/>
        <v>100</v>
      </c>
    </row>
    <row r="121" spans="1:11" ht="51" outlineLevel="1" x14ac:dyDescent="0.2">
      <c r="A121" s="14" t="s">
        <v>24</v>
      </c>
      <c r="B121" s="14" t="s">
        <v>70</v>
      </c>
      <c r="C121" s="14"/>
      <c r="D121" s="14"/>
      <c r="E121" s="15" t="s">
        <v>385</v>
      </c>
      <c r="F121" s="9"/>
      <c r="G121" s="16">
        <f>G122</f>
        <v>15353197.210000001</v>
      </c>
      <c r="H121" s="16">
        <f t="shared" ref="H121:J121" si="39">H122</f>
        <v>15901570.76</v>
      </c>
      <c r="I121" s="16">
        <f t="shared" si="39"/>
        <v>15901570.76</v>
      </c>
      <c r="J121" s="16">
        <f t="shared" si="39"/>
        <v>15901570.51</v>
      </c>
      <c r="K121" s="41">
        <f t="shared" si="27"/>
        <v>99.999998427828274</v>
      </c>
    </row>
    <row r="122" spans="1:11" ht="63.75" outlineLevel="1" x14ac:dyDescent="0.2">
      <c r="A122" s="14" t="s">
        <v>24</v>
      </c>
      <c r="B122" s="14" t="s">
        <v>70</v>
      </c>
      <c r="C122" s="14" t="s">
        <v>379</v>
      </c>
      <c r="D122" s="14"/>
      <c r="E122" s="15" t="s">
        <v>383</v>
      </c>
      <c r="F122" s="9"/>
      <c r="G122" s="16">
        <f>G123+G127</f>
        <v>15353197.210000001</v>
      </c>
      <c r="H122" s="16">
        <f t="shared" ref="H122:J122" si="40">H123+H127</f>
        <v>15901570.76</v>
      </c>
      <c r="I122" s="16">
        <f t="shared" si="40"/>
        <v>15901570.76</v>
      </c>
      <c r="J122" s="16">
        <f t="shared" si="40"/>
        <v>15901570.51</v>
      </c>
      <c r="K122" s="41">
        <f t="shared" si="27"/>
        <v>99.999998427828274</v>
      </c>
    </row>
    <row r="123" spans="1:11" ht="38.25" outlineLevel="1" x14ac:dyDescent="0.2">
      <c r="A123" s="14" t="s">
        <v>24</v>
      </c>
      <c r="B123" s="14" t="s">
        <v>70</v>
      </c>
      <c r="C123" s="14" t="s">
        <v>386</v>
      </c>
      <c r="D123" s="14"/>
      <c r="E123" s="15" t="s">
        <v>387</v>
      </c>
      <c r="F123" s="9"/>
      <c r="G123" s="16">
        <v>475700</v>
      </c>
      <c r="H123" s="16">
        <v>409700</v>
      </c>
      <c r="I123" s="16">
        <v>409700</v>
      </c>
      <c r="J123" s="19">
        <v>409700</v>
      </c>
      <c r="K123" s="41">
        <f t="shared" si="27"/>
        <v>100</v>
      </c>
    </row>
    <row r="124" spans="1:11" ht="51" outlineLevel="1" x14ac:dyDescent="0.2">
      <c r="A124" s="14" t="s">
        <v>24</v>
      </c>
      <c r="B124" s="14" t="s">
        <v>70</v>
      </c>
      <c r="C124" s="14" t="s">
        <v>388</v>
      </c>
      <c r="D124" s="14"/>
      <c r="E124" s="15" t="s">
        <v>389</v>
      </c>
      <c r="F124" s="9"/>
      <c r="G124" s="16">
        <v>475700</v>
      </c>
      <c r="H124" s="16">
        <v>409700</v>
      </c>
      <c r="I124" s="16">
        <v>409700</v>
      </c>
      <c r="J124" s="19">
        <v>409700</v>
      </c>
      <c r="K124" s="41">
        <f t="shared" si="27"/>
        <v>100</v>
      </c>
    </row>
    <row r="125" spans="1:11" ht="25.5" outlineLevel="1" x14ac:dyDescent="0.2">
      <c r="A125" s="14" t="s">
        <v>24</v>
      </c>
      <c r="B125" s="14" t="s">
        <v>70</v>
      </c>
      <c r="C125" s="14" t="s">
        <v>71</v>
      </c>
      <c r="D125" s="14"/>
      <c r="E125" s="15" t="s">
        <v>72</v>
      </c>
      <c r="F125" s="9"/>
      <c r="G125" s="16">
        <v>475700</v>
      </c>
      <c r="H125" s="16">
        <v>409700</v>
      </c>
      <c r="I125" s="16">
        <v>409700</v>
      </c>
      <c r="J125" s="19">
        <v>409700</v>
      </c>
      <c r="K125" s="41">
        <f t="shared" si="27"/>
        <v>100</v>
      </c>
    </row>
    <row r="126" spans="1:11" ht="38.25" outlineLevel="1" x14ac:dyDescent="0.2">
      <c r="A126" s="13" t="s">
        <v>24</v>
      </c>
      <c r="B126" s="13" t="s">
        <v>70</v>
      </c>
      <c r="C126" s="13" t="s">
        <v>71</v>
      </c>
      <c r="D126" s="13" t="s">
        <v>13</v>
      </c>
      <c r="E126" s="9" t="s">
        <v>14</v>
      </c>
      <c r="F126" s="9"/>
      <c r="G126" s="16">
        <v>475700</v>
      </c>
      <c r="H126" s="16">
        <v>409700</v>
      </c>
      <c r="I126" s="16">
        <v>409700</v>
      </c>
      <c r="J126" s="19">
        <v>409700</v>
      </c>
      <c r="K126" s="41">
        <f t="shared" si="27"/>
        <v>100</v>
      </c>
    </row>
    <row r="127" spans="1:11" ht="102" outlineLevel="1" x14ac:dyDescent="0.2">
      <c r="A127" s="14" t="s">
        <v>24</v>
      </c>
      <c r="B127" s="14" t="s">
        <v>70</v>
      </c>
      <c r="C127" s="14" t="s">
        <v>380</v>
      </c>
      <c r="D127" s="14"/>
      <c r="E127" s="21" t="s">
        <v>384</v>
      </c>
      <c r="F127" s="9"/>
      <c r="G127" s="16">
        <f>G128</f>
        <v>14877497.210000001</v>
      </c>
      <c r="H127" s="16">
        <f t="shared" ref="H127:J128" si="41">H128</f>
        <v>15491870.76</v>
      </c>
      <c r="I127" s="16">
        <f t="shared" si="41"/>
        <v>15491870.76</v>
      </c>
      <c r="J127" s="16">
        <f t="shared" si="41"/>
        <v>15491870.51</v>
      </c>
      <c r="K127" s="41">
        <f t="shared" si="27"/>
        <v>99.999998386250411</v>
      </c>
    </row>
    <row r="128" spans="1:11" ht="38.25" outlineLevel="1" x14ac:dyDescent="0.2">
      <c r="A128" s="14" t="s">
        <v>24</v>
      </c>
      <c r="B128" s="14" t="s">
        <v>70</v>
      </c>
      <c r="C128" s="14" t="s">
        <v>381</v>
      </c>
      <c r="D128" s="14"/>
      <c r="E128" s="15" t="s">
        <v>382</v>
      </c>
      <c r="F128" s="9"/>
      <c r="G128" s="16">
        <f>G129</f>
        <v>14877497.210000001</v>
      </c>
      <c r="H128" s="16">
        <f t="shared" si="41"/>
        <v>15491870.76</v>
      </c>
      <c r="I128" s="16">
        <f t="shared" si="41"/>
        <v>15491870.76</v>
      </c>
      <c r="J128" s="16">
        <f t="shared" si="41"/>
        <v>15491870.51</v>
      </c>
      <c r="K128" s="41">
        <f t="shared" si="27"/>
        <v>99.999998386250411</v>
      </c>
    </row>
    <row r="129" spans="1:11" ht="38.25" outlineLevel="1" x14ac:dyDescent="0.2">
      <c r="A129" s="14" t="s">
        <v>24</v>
      </c>
      <c r="B129" s="14" t="s">
        <v>70</v>
      </c>
      <c r="C129" s="14" t="s">
        <v>69</v>
      </c>
      <c r="D129" s="14"/>
      <c r="E129" s="15" t="s">
        <v>60</v>
      </c>
      <c r="F129" s="9"/>
      <c r="G129" s="16">
        <f>G130+G131+G132</f>
        <v>14877497.210000001</v>
      </c>
      <c r="H129" s="16">
        <f t="shared" ref="H129:J129" si="42">H130+H131+H132</f>
        <v>15491870.76</v>
      </c>
      <c r="I129" s="16">
        <f t="shared" si="42"/>
        <v>15491870.76</v>
      </c>
      <c r="J129" s="16">
        <f t="shared" si="42"/>
        <v>15491870.51</v>
      </c>
      <c r="K129" s="41">
        <f t="shared" si="27"/>
        <v>99.999998386250411</v>
      </c>
    </row>
    <row r="130" spans="1:11" ht="76.5" outlineLevel="1" x14ac:dyDescent="0.2">
      <c r="A130" s="13" t="s">
        <v>24</v>
      </c>
      <c r="B130" s="13" t="s">
        <v>70</v>
      </c>
      <c r="C130" s="13" t="s">
        <v>69</v>
      </c>
      <c r="D130" s="13" t="s">
        <v>10</v>
      </c>
      <c r="E130" s="9" t="s">
        <v>12</v>
      </c>
      <c r="F130" s="9"/>
      <c r="G130" s="16">
        <v>13707029</v>
      </c>
      <c r="H130" s="16">
        <v>14154351.029999999</v>
      </c>
      <c r="I130" s="16">
        <v>14154351.029999999</v>
      </c>
      <c r="J130" s="19">
        <v>14154351.029999999</v>
      </c>
      <c r="K130" s="41">
        <f t="shared" si="27"/>
        <v>100</v>
      </c>
    </row>
    <row r="131" spans="1:11" ht="38.25" outlineLevel="1" x14ac:dyDescent="0.2">
      <c r="A131" s="13" t="s">
        <v>24</v>
      </c>
      <c r="B131" s="13" t="s">
        <v>70</v>
      </c>
      <c r="C131" s="13" t="s">
        <v>69</v>
      </c>
      <c r="D131" s="13" t="s">
        <v>13</v>
      </c>
      <c r="E131" s="9" t="s">
        <v>14</v>
      </c>
      <c r="F131" s="9"/>
      <c r="G131" s="16">
        <v>1134068.21</v>
      </c>
      <c r="H131" s="16">
        <v>1301145.73</v>
      </c>
      <c r="I131" s="16">
        <v>1301145.73</v>
      </c>
      <c r="J131" s="19">
        <v>1301145.48</v>
      </c>
      <c r="K131" s="41">
        <f t="shared" si="27"/>
        <v>99.999980786164514</v>
      </c>
    </row>
    <row r="132" spans="1:11" outlineLevel="1" x14ac:dyDescent="0.2">
      <c r="A132" s="13" t="s">
        <v>24</v>
      </c>
      <c r="B132" s="13" t="s">
        <v>70</v>
      </c>
      <c r="C132" s="13" t="s">
        <v>69</v>
      </c>
      <c r="D132" s="13" t="s">
        <v>33</v>
      </c>
      <c r="E132" s="9" t="s">
        <v>34</v>
      </c>
      <c r="F132" s="9"/>
      <c r="G132" s="16">
        <v>36400</v>
      </c>
      <c r="H132" s="16">
        <v>36374</v>
      </c>
      <c r="I132" s="16">
        <v>36374</v>
      </c>
      <c r="J132" s="19">
        <v>36374</v>
      </c>
      <c r="K132" s="41">
        <f t="shared" si="27"/>
        <v>100</v>
      </c>
    </row>
    <row r="133" spans="1:11" ht="38.25" outlineLevel="1" x14ac:dyDescent="0.2">
      <c r="A133" s="14" t="s">
        <v>24</v>
      </c>
      <c r="B133" s="14" t="s">
        <v>73</v>
      </c>
      <c r="C133" s="14"/>
      <c r="D133" s="14"/>
      <c r="E133" s="15" t="s">
        <v>390</v>
      </c>
      <c r="F133" s="9"/>
      <c r="G133" s="16">
        <f>G134</f>
        <v>96000</v>
      </c>
      <c r="H133" s="16">
        <f t="shared" ref="H133:J133" si="43">H134</f>
        <v>621099.24</v>
      </c>
      <c r="I133" s="16">
        <f t="shared" si="43"/>
        <v>621099.24</v>
      </c>
      <c r="J133" s="16">
        <f t="shared" si="43"/>
        <v>621099.24</v>
      </c>
      <c r="K133" s="41">
        <f t="shared" si="27"/>
        <v>100</v>
      </c>
    </row>
    <row r="134" spans="1:11" ht="63.75" outlineLevel="1" x14ac:dyDescent="0.2">
      <c r="A134" s="14" t="s">
        <v>24</v>
      </c>
      <c r="B134" s="14" t="s">
        <v>73</v>
      </c>
      <c r="C134" s="14" t="s">
        <v>379</v>
      </c>
      <c r="D134" s="14"/>
      <c r="E134" s="15" t="s">
        <v>383</v>
      </c>
      <c r="F134" s="9"/>
      <c r="G134" s="16">
        <f>G135+G141+G145</f>
        <v>96000</v>
      </c>
      <c r="H134" s="16">
        <f t="shared" ref="H134:J134" si="44">H135+H141+H145</f>
        <v>621099.24</v>
      </c>
      <c r="I134" s="16">
        <f t="shared" si="44"/>
        <v>621099.24</v>
      </c>
      <c r="J134" s="16">
        <f t="shared" si="44"/>
        <v>621099.24</v>
      </c>
      <c r="K134" s="41">
        <f t="shared" si="27"/>
        <v>100</v>
      </c>
    </row>
    <row r="135" spans="1:11" ht="76.5" outlineLevel="1" x14ac:dyDescent="0.2">
      <c r="A135" s="14" t="s">
        <v>24</v>
      </c>
      <c r="B135" s="14" t="s">
        <v>73</v>
      </c>
      <c r="C135" s="14" t="s">
        <v>395</v>
      </c>
      <c r="D135" s="13"/>
      <c r="E135" s="9" t="s">
        <v>396</v>
      </c>
      <c r="F135" s="9"/>
      <c r="G135" s="16">
        <f>G136</f>
        <v>0</v>
      </c>
      <c r="H135" s="16">
        <f t="shared" ref="H135:J135" si="45">H136</f>
        <v>499059.24</v>
      </c>
      <c r="I135" s="16">
        <f t="shared" si="45"/>
        <v>499059.24</v>
      </c>
      <c r="J135" s="16">
        <f t="shared" si="45"/>
        <v>499059.24</v>
      </c>
      <c r="K135" s="41">
        <f t="shared" si="27"/>
        <v>100</v>
      </c>
    </row>
    <row r="136" spans="1:11" ht="25.5" outlineLevel="1" x14ac:dyDescent="0.2">
      <c r="A136" s="14" t="s">
        <v>24</v>
      </c>
      <c r="B136" s="14" t="s">
        <v>73</v>
      </c>
      <c r="C136" s="14" t="s">
        <v>398</v>
      </c>
      <c r="D136" s="13"/>
      <c r="E136" s="9" t="s">
        <v>397</v>
      </c>
      <c r="F136" s="9"/>
      <c r="G136" s="16">
        <f>G137+G139</f>
        <v>0</v>
      </c>
      <c r="H136" s="16">
        <f t="shared" ref="H136:J136" si="46">H137+H139</f>
        <v>499059.24</v>
      </c>
      <c r="I136" s="16">
        <f t="shared" si="46"/>
        <v>499059.24</v>
      </c>
      <c r="J136" s="16">
        <f t="shared" si="46"/>
        <v>499059.24</v>
      </c>
      <c r="K136" s="41">
        <f t="shared" si="27"/>
        <v>100</v>
      </c>
    </row>
    <row r="137" spans="1:11" ht="25.5" outlineLevel="1" x14ac:dyDescent="0.2">
      <c r="A137" s="13" t="s">
        <v>24</v>
      </c>
      <c r="B137" s="13" t="s">
        <v>73</v>
      </c>
      <c r="C137" s="13" t="s">
        <v>74</v>
      </c>
      <c r="D137" s="13"/>
      <c r="E137" s="9" t="s">
        <v>75</v>
      </c>
      <c r="F137" s="9"/>
      <c r="G137" s="16">
        <v>0</v>
      </c>
      <c r="H137" s="16">
        <v>127000</v>
      </c>
      <c r="I137" s="16">
        <v>127000</v>
      </c>
      <c r="J137" s="19">
        <v>127000</v>
      </c>
      <c r="K137" s="41">
        <f t="shared" si="27"/>
        <v>100</v>
      </c>
    </row>
    <row r="138" spans="1:11" ht="38.25" outlineLevel="1" x14ac:dyDescent="0.2">
      <c r="A138" s="13" t="s">
        <v>24</v>
      </c>
      <c r="B138" s="13" t="s">
        <v>73</v>
      </c>
      <c r="C138" s="13" t="s">
        <v>74</v>
      </c>
      <c r="D138" s="13" t="s">
        <v>13</v>
      </c>
      <c r="E138" s="9" t="s">
        <v>14</v>
      </c>
      <c r="F138" s="9"/>
      <c r="G138" s="16">
        <v>0</v>
      </c>
      <c r="H138" s="16">
        <v>127000</v>
      </c>
      <c r="I138" s="16">
        <v>127000</v>
      </c>
      <c r="J138" s="19">
        <v>127000</v>
      </c>
      <c r="K138" s="41">
        <f t="shared" si="27"/>
        <v>100</v>
      </c>
    </row>
    <row r="139" spans="1:11" ht="38.25" outlineLevel="1" x14ac:dyDescent="0.2">
      <c r="A139" s="13" t="s">
        <v>24</v>
      </c>
      <c r="B139" s="13" t="s">
        <v>73</v>
      </c>
      <c r="C139" s="13" t="s">
        <v>76</v>
      </c>
      <c r="D139" s="13"/>
      <c r="E139" s="9" t="s">
        <v>77</v>
      </c>
      <c r="F139" s="9"/>
      <c r="G139" s="16">
        <v>0</v>
      </c>
      <c r="H139" s="16">
        <v>372059.24</v>
      </c>
      <c r="I139" s="16">
        <v>372059.24</v>
      </c>
      <c r="J139" s="19">
        <v>372059.24</v>
      </c>
      <c r="K139" s="41">
        <f t="shared" si="27"/>
        <v>100</v>
      </c>
    </row>
    <row r="140" spans="1:11" ht="38.25" outlineLevel="1" x14ac:dyDescent="0.2">
      <c r="A140" s="13" t="s">
        <v>24</v>
      </c>
      <c r="B140" s="13" t="s">
        <v>73</v>
      </c>
      <c r="C140" s="13" t="s">
        <v>76</v>
      </c>
      <c r="D140" s="13" t="s">
        <v>13</v>
      </c>
      <c r="E140" s="9" t="s">
        <v>14</v>
      </c>
      <c r="F140" s="9"/>
      <c r="G140" s="16">
        <v>0</v>
      </c>
      <c r="H140" s="16">
        <v>372059.24</v>
      </c>
      <c r="I140" s="16">
        <v>372059.24</v>
      </c>
      <c r="J140" s="19">
        <v>372059.24</v>
      </c>
      <c r="K140" s="41">
        <f t="shared" si="27"/>
        <v>100</v>
      </c>
    </row>
    <row r="141" spans="1:11" ht="38.25" outlineLevel="1" x14ac:dyDescent="0.2">
      <c r="A141" s="13" t="s">
        <v>24</v>
      </c>
      <c r="B141" s="13" t="s">
        <v>73</v>
      </c>
      <c r="C141" s="13" t="s">
        <v>380</v>
      </c>
      <c r="D141" s="13"/>
      <c r="E141" s="9" t="s">
        <v>399</v>
      </c>
      <c r="F141" s="9"/>
      <c r="G141" s="16">
        <v>0</v>
      </c>
      <c r="H141" s="16">
        <v>26040</v>
      </c>
      <c r="I141" s="16">
        <v>26040</v>
      </c>
      <c r="J141" s="19">
        <v>26040</v>
      </c>
      <c r="K141" s="41">
        <f t="shared" ref="K141:K204" si="47">J141/I141*100</f>
        <v>100</v>
      </c>
    </row>
    <row r="142" spans="1:11" ht="38.25" outlineLevel="1" x14ac:dyDescent="0.2">
      <c r="A142" s="13" t="s">
        <v>24</v>
      </c>
      <c r="B142" s="13" t="s">
        <v>73</v>
      </c>
      <c r="C142" s="13" t="s">
        <v>381</v>
      </c>
      <c r="D142" s="13"/>
      <c r="E142" s="9" t="s">
        <v>382</v>
      </c>
      <c r="F142" s="9"/>
      <c r="G142" s="16">
        <v>0</v>
      </c>
      <c r="H142" s="16">
        <v>26040</v>
      </c>
      <c r="I142" s="16">
        <v>26040</v>
      </c>
      <c r="J142" s="19">
        <v>26040</v>
      </c>
      <c r="K142" s="41">
        <f t="shared" si="47"/>
        <v>100</v>
      </c>
    </row>
    <row r="143" spans="1:11" ht="38.25" outlineLevel="1" x14ac:dyDescent="0.2">
      <c r="A143" s="13" t="s">
        <v>24</v>
      </c>
      <c r="B143" s="13" t="s">
        <v>73</v>
      </c>
      <c r="C143" s="13" t="s">
        <v>69</v>
      </c>
      <c r="D143" s="13"/>
      <c r="E143" s="9" t="s">
        <v>60</v>
      </c>
      <c r="F143" s="9"/>
      <c r="G143" s="16">
        <v>0</v>
      </c>
      <c r="H143" s="16">
        <v>26040</v>
      </c>
      <c r="I143" s="16">
        <v>26040</v>
      </c>
      <c r="J143" s="19">
        <v>26040</v>
      </c>
      <c r="K143" s="41">
        <f t="shared" si="47"/>
        <v>100</v>
      </c>
    </row>
    <row r="144" spans="1:11" ht="38.25" outlineLevel="1" x14ac:dyDescent="0.2">
      <c r="A144" s="13" t="s">
        <v>24</v>
      </c>
      <c r="B144" s="13" t="s">
        <v>73</v>
      </c>
      <c r="C144" s="13" t="s">
        <v>69</v>
      </c>
      <c r="D144" s="13" t="s">
        <v>13</v>
      </c>
      <c r="E144" s="9" t="s">
        <v>14</v>
      </c>
      <c r="F144" s="9"/>
      <c r="G144" s="16">
        <v>0</v>
      </c>
      <c r="H144" s="16">
        <v>26040</v>
      </c>
      <c r="I144" s="16">
        <v>26040</v>
      </c>
      <c r="J144" s="19">
        <v>26040</v>
      </c>
      <c r="K144" s="41">
        <f t="shared" si="47"/>
        <v>100</v>
      </c>
    </row>
    <row r="145" spans="1:11" ht="51" outlineLevel="1" x14ac:dyDescent="0.2">
      <c r="A145" s="14" t="s">
        <v>24</v>
      </c>
      <c r="B145" s="14" t="s">
        <v>73</v>
      </c>
      <c r="C145" s="14" t="s">
        <v>391</v>
      </c>
      <c r="D145" s="14"/>
      <c r="E145" s="15" t="s">
        <v>392</v>
      </c>
      <c r="F145" s="9"/>
      <c r="G145" s="16">
        <v>96000</v>
      </c>
      <c r="H145" s="16">
        <v>96000</v>
      </c>
      <c r="I145" s="16">
        <v>96000</v>
      </c>
      <c r="J145" s="19">
        <v>96000</v>
      </c>
      <c r="K145" s="41">
        <f t="shared" si="47"/>
        <v>100</v>
      </c>
    </row>
    <row r="146" spans="1:11" ht="51" outlineLevel="1" x14ac:dyDescent="0.2">
      <c r="A146" s="14" t="s">
        <v>24</v>
      </c>
      <c r="B146" s="14" t="s">
        <v>73</v>
      </c>
      <c r="C146" s="14" t="s">
        <v>393</v>
      </c>
      <c r="D146" s="14"/>
      <c r="E146" s="15" t="s">
        <v>394</v>
      </c>
      <c r="F146" s="9"/>
      <c r="G146" s="16">
        <v>96000</v>
      </c>
      <c r="H146" s="16">
        <v>96000</v>
      </c>
      <c r="I146" s="16">
        <v>96000</v>
      </c>
      <c r="J146" s="19">
        <v>96000</v>
      </c>
      <c r="K146" s="41">
        <f t="shared" si="47"/>
        <v>100</v>
      </c>
    </row>
    <row r="147" spans="1:11" ht="38.25" outlineLevel="1" x14ac:dyDescent="0.2">
      <c r="A147" s="14" t="s">
        <v>24</v>
      </c>
      <c r="B147" s="14" t="s">
        <v>73</v>
      </c>
      <c r="C147" s="14" t="s">
        <v>78</v>
      </c>
      <c r="D147" s="14"/>
      <c r="E147" s="15" t="s">
        <v>80</v>
      </c>
      <c r="F147" s="9"/>
      <c r="G147" s="16">
        <v>96000</v>
      </c>
      <c r="H147" s="16">
        <v>96000</v>
      </c>
      <c r="I147" s="16">
        <v>96000</v>
      </c>
      <c r="J147" s="19">
        <v>96000</v>
      </c>
      <c r="K147" s="41">
        <f t="shared" si="47"/>
        <v>100</v>
      </c>
    </row>
    <row r="148" spans="1:11" ht="38.25" outlineLevel="1" x14ac:dyDescent="0.2">
      <c r="A148" s="13" t="s">
        <v>24</v>
      </c>
      <c r="B148" s="13" t="s">
        <v>73</v>
      </c>
      <c r="C148" s="13" t="s">
        <v>78</v>
      </c>
      <c r="D148" s="13" t="s">
        <v>79</v>
      </c>
      <c r="E148" s="9" t="s">
        <v>81</v>
      </c>
      <c r="F148" s="9"/>
      <c r="G148" s="16">
        <v>96000</v>
      </c>
      <c r="H148" s="16">
        <v>96000</v>
      </c>
      <c r="I148" s="16">
        <v>96000</v>
      </c>
      <c r="J148" s="19">
        <v>96000</v>
      </c>
      <c r="K148" s="41">
        <f t="shared" si="47"/>
        <v>100</v>
      </c>
    </row>
    <row r="149" spans="1:11" outlineLevel="1" x14ac:dyDescent="0.2">
      <c r="A149" s="14" t="s">
        <v>24</v>
      </c>
      <c r="B149" s="14" t="s">
        <v>400</v>
      </c>
      <c r="C149" s="13"/>
      <c r="D149" s="13"/>
      <c r="E149" s="9" t="s">
        <v>401</v>
      </c>
      <c r="F149" s="9"/>
      <c r="G149" s="16">
        <f>G150+G160+G165</f>
        <v>48491193.619999997</v>
      </c>
      <c r="H149" s="16">
        <f t="shared" ref="H149:J149" si="48">H150+H160+H165</f>
        <v>46150398.409999996</v>
      </c>
      <c r="I149" s="16">
        <f t="shared" si="48"/>
        <v>46150398.409999996</v>
      </c>
      <c r="J149" s="16">
        <f t="shared" si="48"/>
        <v>46147622.809999995</v>
      </c>
      <c r="K149" s="41">
        <f t="shared" si="47"/>
        <v>99.993985750728868</v>
      </c>
    </row>
    <row r="150" spans="1:11" outlineLevel="1" x14ac:dyDescent="0.2">
      <c r="A150" s="14" t="s">
        <v>24</v>
      </c>
      <c r="B150" s="14" t="s">
        <v>82</v>
      </c>
      <c r="C150" s="13"/>
      <c r="D150" s="13"/>
      <c r="E150" s="9" t="s">
        <v>402</v>
      </c>
      <c r="F150" s="9"/>
      <c r="G150" s="16">
        <f>G151+G155</f>
        <v>380000</v>
      </c>
      <c r="H150" s="16">
        <f t="shared" ref="H150:J150" si="49">H151+H155</f>
        <v>451224.13</v>
      </c>
      <c r="I150" s="16">
        <f t="shared" si="49"/>
        <v>451224.13</v>
      </c>
      <c r="J150" s="16">
        <f t="shared" si="49"/>
        <v>448448.53</v>
      </c>
      <c r="K150" s="41">
        <f t="shared" si="47"/>
        <v>99.384873322266699</v>
      </c>
    </row>
    <row r="151" spans="1:11" ht="51" outlineLevel="1" x14ac:dyDescent="0.2">
      <c r="A151" s="14" t="s">
        <v>24</v>
      </c>
      <c r="B151" s="14" t="s">
        <v>82</v>
      </c>
      <c r="C151" s="13" t="s">
        <v>404</v>
      </c>
      <c r="D151" s="13"/>
      <c r="E151" s="9" t="s">
        <v>403</v>
      </c>
      <c r="F151" s="9"/>
      <c r="G151" s="16">
        <v>0</v>
      </c>
      <c r="H151" s="16">
        <v>184900</v>
      </c>
      <c r="I151" s="16">
        <v>184900</v>
      </c>
      <c r="J151" s="19">
        <v>182124.4</v>
      </c>
      <c r="K151" s="41">
        <f t="shared" si="47"/>
        <v>98.498864250946454</v>
      </c>
    </row>
    <row r="152" spans="1:11" ht="25.5" outlineLevel="1" x14ac:dyDescent="0.2">
      <c r="A152" s="14" t="s">
        <v>24</v>
      </c>
      <c r="B152" s="14" t="s">
        <v>82</v>
      </c>
      <c r="C152" s="13" t="s">
        <v>406</v>
      </c>
      <c r="D152" s="13"/>
      <c r="E152" s="9" t="s">
        <v>405</v>
      </c>
      <c r="F152" s="9"/>
      <c r="G152" s="16">
        <v>0</v>
      </c>
      <c r="H152" s="16">
        <v>184900</v>
      </c>
      <c r="I152" s="16">
        <v>184900</v>
      </c>
      <c r="J152" s="19">
        <v>182124.4</v>
      </c>
      <c r="K152" s="41">
        <f t="shared" si="47"/>
        <v>98.498864250946454</v>
      </c>
    </row>
    <row r="153" spans="1:11" ht="38.25" outlineLevel="1" x14ac:dyDescent="0.2">
      <c r="A153" s="14" t="s">
        <v>24</v>
      </c>
      <c r="B153" s="14" t="s">
        <v>82</v>
      </c>
      <c r="C153" s="13" t="s">
        <v>83</v>
      </c>
      <c r="D153" s="13"/>
      <c r="E153" s="9" t="s">
        <v>84</v>
      </c>
      <c r="F153" s="9"/>
      <c r="G153" s="16">
        <v>0</v>
      </c>
      <c r="H153" s="16">
        <v>184900</v>
      </c>
      <c r="I153" s="16">
        <v>184900</v>
      </c>
      <c r="J153" s="19">
        <v>182124.4</v>
      </c>
      <c r="K153" s="41">
        <f t="shared" si="47"/>
        <v>98.498864250946454</v>
      </c>
    </row>
    <row r="154" spans="1:11" ht="38.25" outlineLevel="1" x14ac:dyDescent="0.2">
      <c r="A154" s="13" t="s">
        <v>24</v>
      </c>
      <c r="B154" s="13" t="s">
        <v>82</v>
      </c>
      <c r="C154" s="13" t="s">
        <v>83</v>
      </c>
      <c r="D154" s="13" t="s">
        <v>13</v>
      </c>
      <c r="E154" s="9" t="s">
        <v>14</v>
      </c>
      <c r="F154" s="9"/>
      <c r="G154" s="16">
        <v>0</v>
      </c>
      <c r="H154" s="16">
        <v>184900</v>
      </c>
      <c r="I154" s="16">
        <v>184900</v>
      </c>
      <c r="J154" s="19">
        <v>182124.4</v>
      </c>
      <c r="K154" s="41">
        <f t="shared" si="47"/>
        <v>98.498864250946454</v>
      </c>
    </row>
    <row r="155" spans="1:11" ht="51" outlineLevel="1" x14ac:dyDescent="0.2">
      <c r="A155" s="13" t="s">
        <v>24</v>
      </c>
      <c r="B155" s="13" t="s">
        <v>82</v>
      </c>
      <c r="C155" s="13" t="s">
        <v>408</v>
      </c>
      <c r="D155" s="13"/>
      <c r="E155" s="9" t="s">
        <v>407</v>
      </c>
      <c r="F155" s="9"/>
      <c r="G155" s="16">
        <v>380000</v>
      </c>
      <c r="H155" s="16">
        <v>266324.13</v>
      </c>
      <c r="I155" s="16">
        <v>266324.13</v>
      </c>
      <c r="J155" s="19">
        <v>266324.13</v>
      </c>
      <c r="K155" s="41">
        <f t="shared" si="47"/>
        <v>100</v>
      </c>
    </row>
    <row r="156" spans="1:11" ht="38.25" outlineLevel="1" x14ac:dyDescent="0.2">
      <c r="A156" s="13" t="s">
        <v>24</v>
      </c>
      <c r="B156" s="13" t="s">
        <v>82</v>
      </c>
      <c r="C156" s="13" t="s">
        <v>410</v>
      </c>
      <c r="D156" s="13"/>
      <c r="E156" s="9" t="s">
        <v>409</v>
      </c>
      <c r="F156" s="9"/>
      <c r="G156" s="16">
        <v>380000</v>
      </c>
      <c r="H156" s="16">
        <v>266324.13</v>
      </c>
      <c r="I156" s="16">
        <v>266324.13</v>
      </c>
      <c r="J156" s="19">
        <v>266324.13</v>
      </c>
      <c r="K156" s="41">
        <f t="shared" si="47"/>
        <v>100</v>
      </c>
    </row>
    <row r="157" spans="1:11" ht="51" outlineLevel="1" x14ac:dyDescent="0.2">
      <c r="A157" s="13" t="s">
        <v>24</v>
      </c>
      <c r="B157" s="13" t="s">
        <v>82</v>
      </c>
      <c r="C157" s="13" t="s">
        <v>412</v>
      </c>
      <c r="D157" s="13"/>
      <c r="E157" s="9" t="s">
        <v>411</v>
      </c>
      <c r="F157" s="9"/>
      <c r="G157" s="16">
        <v>380000</v>
      </c>
      <c r="H157" s="16">
        <v>266324.13</v>
      </c>
      <c r="I157" s="16">
        <v>266324.13</v>
      </c>
      <c r="J157" s="19">
        <v>266324.13</v>
      </c>
      <c r="K157" s="41">
        <f t="shared" si="47"/>
        <v>100</v>
      </c>
    </row>
    <row r="158" spans="1:11" ht="38.25" outlineLevel="1" x14ac:dyDescent="0.2">
      <c r="A158" s="13" t="s">
        <v>24</v>
      </c>
      <c r="B158" s="13" t="s">
        <v>82</v>
      </c>
      <c r="C158" s="13" t="s">
        <v>85</v>
      </c>
      <c r="D158" s="13"/>
      <c r="E158" s="9" t="s">
        <v>86</v>
      </c>
      <c r="F158" s="9"/>
      <c r="G158" s="16">
        <v>380000</v>
      </c>
      <c r="H158" s="16">
        <v>266324.13</v>
      </c>
      <c r="I158" s="16">
        <v>266324.13</v>
      </c>
      <c r="J158" s="19">
        <v>266324.13</v>
      </c>
      <c r="K158" s="41">
        <f t="shared" si="47"/>
        <v>100</v>
      </c>
    </row>
    <row r="159" spans="1:11" ht="38.25" outlineLevel="1" x14ac:dyDescent="0.2">
      <c r="A159" s="13" t="s">
        <v>24</v>
      </c>
      <c r="B159" s="13" t="s">
        <v>82</v>
      </c>
      <c r="C159" s="13" t="s">
        <v>85</v>
      </c>
      <c r="D159" s="13" t="s">
        <v>13</v>
      </c>
      <c r="E159" s="9" t="s">
        <v>14</v>
      </c>
      <c r="F159" s="9"/>
      <c r="G159" s="16">
        <v>380000</v>
      </c>
      <c r="H159" s="16">
        <v>266324.13</v>
      </c>
      <c r="I159" s="16">
        <v>266324.13</v>
      </c>
      <c r="J159" s="19">
        <v>266324.13</v>
      </c>
      <c r="K159" s="41">
        <f t="shared" si="47"/>
        <v>100</v>
      </c>
    </row>
    <row r="160" spans="1:11" outlineLevel="1" x14ac:dyDescent="0.2">
      <c r="A160" s="13" t="s">
        <v>24</v>
      </c>
      <c r="B160" s="13" t="s">
        <v>87</v>
      </c>
      <c r="C160" s="13"/>
      <c r="D160" s="13"/>
      <c r="E160" s="9" t="s">
        <v>413</v>
      </c>
      <c r="F160" s="9"/>
      <c r="G160" s="16">
        <v>2492715</v>
      </c>
      <c r="H160" s="16">
        <v>2496157.04</v>
      </c>
      <c r="I160" s="16">
        <v>2496157.04</v>
      </c>
      <c r="J160" s="19">
        <v>2496157.04</v>
      </c>
      <c r="K160" s="41">
        <f t="shared" si="47"/>
        <v>100</v>
      </c>
    </row>
    <row r="161" spans="1:11" ht="63.75" outlineLevel="1" x14ac:dyDescent="0.2">
      <c r="A161" s="13" t="s">
        <v>24</v>
      </c>
      <c r="B161" s="13" t="s">
        <v>87</v>
      </c>
      <c r="C161" s="13" t="s">
        <v>415</v>
      </c>
      <c r="D161" s="13"/>
      <c r="E161" s="9" t="s">
        <v>414</v>
      </c>
      <c r="F161" s="9"/>
      <c r="G161" s="16">
        <v>2492715</v>
      </c>
      <c r="H161" s="16">
        <v>2496157.04</v>
      </c>
      <c r="I161" s="16">
        <v>2496157.04</v>
      </c>
      <c r="J161" s="19">
        <v>2496157.04</v>
      </c>
      <c r="K161" s="41">
        <f t="shared" si="47"/>
        <v>100</v>
      </c>
    </row>
    <row r="162" spans="1:11" ht="25.5" outlineLevel="1" x14ac:dyDescent="0.2">
      <c r="A162" s="14" t="s">
        <v>24</v>
      </c>
      <c r="B162" s="14" t="s">
        <v>87</v>
      </c>
      <c r="C162" s="14" t="s">
        <v>416</v>
      </c>
      <c r="D162" s="14"/>
      <c r="E162" s="15" t="s">
        <v>417</v>
      </c>
      <c r="F162" s="9"/>
      <c r="G162" s="16">
        <v>2492715</v>
      </c>
      <c r="H162" s="16">
        <v>2496157.04</v>
      </c>
      <c r="I162" s="16">
        <v>2496157.04</v>
      </c>
      <c r="J162" s="19">
        <v>2496157.04</v>
      </c>
      <c r="K162" s="41">
        <f t="shared" si="47"/>
        <v>100</v>
      </c>
    </row>
    <row r="163" spans="1:11" ht="51" outlineLevel="1" x14ac:dyDescent="0.2">
      <c r="A163" s="14" t="s">
        <v>24</v>
      </c>
      <c r="B163" s="14" t="s">
        <v>87</v>
      </c>
      <c r="C163" s="14" t="s">
        <v>88</v>
      </c>
      <c r="D163" s="14"/>
      <c r="E163" s="15" t="s">
        <v>89</v>
      </c>
      <c r="F163" s="9"/>
      <c r="G163" s="16">
        <v>2492715</v>
      </c>
      <c r="H163" s="16">
        <v>2496157.04</v>
      </c>
      <c r="I163" s="16">
        <v>2496157.04</v>
      </c>
      <c r="J163" s="19">
        <v>2496157.04</v>
      </c>
      <c r="K163" s="41">
        <f t="shared" si="47"/>
        <v>100</v>
      </c>
    </row>
    <row r="164" spans="1:11" ht="38.25" outlineLevel="1" x14ac:dyDescent="0.2">
      <c r="A164" s="13" t="s">
        <v>24</v>
      </c>
      <c r="B164" s="13" t="s">
        <v>87</v>
      </c>
      <c r="C164" s="13" t="s">
        <v>88</v>
      </c>
      <c r="D164" s="13" t="s">
        <v>13</v>
      </c>
      <c r="E164" s="9" t="s">
        <v>14</v>
      </c>
      <c r="F164" s="9"/>
      <c r="G164" s="16">
        <v>2492715</v>
      </c>
      <c r="H164" s="16">
        <v>2496157.04</v>
      </c>
      <c r="I164" s="16">
        <v>2496157.04</v>
      </c>
      <c r="J164" s="19">
        <v>2496157.04</v>
      </c>
      <c r="K164" s="41">
        <f t="shared" si="47"/>
        <v>100</v>
      </c>
    </row>
    <row r="165" spans="1:11" outlineLevel="1" x14ac:dyDescent="0.2">
      <c r="A165" s="14" t="s">
        <v>24</v>
      </c>
      <c r="B165" s="14" t="s">
        <v>90</v>
      </c>
      <c r="C165" s="14"/>
      <c r="D165" s="14"/>
      <c r="E165" s="15" t="s">
        <v>418</v>
      </c>
      <c r="F165" s="9"/>
      <c r="G165" s="16">
        <f>G166</f>
        <v>45618478.619999997</v>
      </c>
      <c r="H165" s="16">
        <f t="shared" ref="H165:J166" si="50">H166</f>
        <v>43203017.239999995</v>
      </c>
      <c r="I165" s="16">
        <f t="shared" si="50"/>
        <v>43203017.239999995</v>
      </c>
      <c r="J165" s="16">
        <f t="shared" si="50"/>
        <v>43203017.239999995</v>
      </c>
      <c r="K165" s="41">
        <f t="shared" si="47"/>
        <v>100</v>
      </c>
    </row>
    <row r="166" spans="1:11" ht="63.75" outlineLevel="1" x14ac:dyDescent="0.2">
      <c r="A166" s="14" t="s">
        <v>24</v>
      </c>
      <c r="B166" s="14" t="s">
        <v>90</v>
      </c>
      <c r="C166" s="14" t="s">
        <v>415</v>
      </c>
      <c r="D166" s="14"/>
      <c r="E166" s="15" t="s">
        <v>419</v>
      </c>
      <c r="F166" s="9"/>
      <c r="G166" s="16">
        <f>G167</f>
        <v>45618478.619999997</v>
      </c>
      <c r="H166" s="16">
        <f t="shared" si="50"/>
        <v>43203017.239999995</v>
      </c>
      <c r="I166" s="16">
        <f t="shared" si="50"/>
        <v>43203017.239999995</v>
      </c>
      <c r="J166" s="16">
        <f t="shared" si="50"/>
        <v>43203017.239999995</v>
      </c>
      <c r="K166" s="41">
        <f t="shared" si="47"/>
        <v>100</v>
      </c>
    </row>
    <row r="167" spans="1:11" ht="25.5" outlineLevel="1" x14ac:dyDescent="0.2">
      <c r="A167" s="14" t="s">
        <v>24</v>
      </c>
      <c r="B167" s="14" t="s">
        <v>90</v>
      </c>
      <c r="C167" s="14" t="s">
        <v>420</v>
      </c>
      <c r="D167" s="14"/>
      <c r="E167" s="15" t="s">
        <v>421</v>
      </c>
      <c r="F167" s="9"/>
      <c r="G167" s="16">
        <f>G168+G170+G172+G174+G176+G178</f>
        <v>45618478.619999997</v>
      </c>
      <c r="H167" s="16">
        <f t="shared" ref="H167:J167" si="51">H168+H170+H172+H174+H176+H178</f>
        <v>43203017.239999995</v>
      </c>
      <c r="I167" s="16">
        <f t="shared" si="51"/>
        <v>43203017.239999995</v>
      </c>
      <c r="J167" s="16">
        <f t="shared" si="51"/>
        <v>43203017.239999995</v>
      </c>
      <c r="K167" s="41">
        <f t="shared" si="47"/>
        <v>100</v>
      </c>
    </row>
    <row r="168" spans="1:11" ht="25.5" outlineLevel="1" x14ac:dyDescent="0.2">
      <c r="A168" s="14" t="s">
        <v>24</v>
      </c>
      <c r="B168" s="14" t="s">
        <v>90</v>
      </c>
      <c r="C168" s="14" t="s">
        <v>91</v>
      </c>
      <c r="D168" s="14"/>
      <c r="E168" s="15" t="s">
        <v>92</v>
      </c>
      <c r="F168" s="9"/>
      <c r="G168" s="16">
        <v>28964790</v>
      </c>
      <c r="H168" s="16">
        <v>0</v>
      </c>
      <c r="I168" s="16">
        <v>0</v>
      </c>
      <c r="J168" s="19">
        <v>0</v>
      </c>
      <c r="K168" s="41">
        <v>0</v>
      </c>
    </row>
    <row r="169" spans="1:11" ht="38.25" outlineLevel="1" x14ac:dyDescent="0.2">
      <c r="A169" s="13" t="s">
        <v>24</v>
      </c>
      <c r="B169" s="13" t="s">
        <v>90</v>
      </c>
      <c r="C169" s="13" t="s">
        <v>91</v>
      </c>
      <c r="D169" s="13" t="s">
        <v>13</v>
      </c>
      <c r="E169" s="9" t="s">
        <v>14</v>
      </c>
      <c r="F169" s="9"/>
      <c r="G169" s="16">
        <v>28964790</v>
      </c>
      <c r="H169" s="16">
        <v>0</v>
      </c>
      <c r="I169" s="16">
        <v>0</v>
      </c>
      <c r="J169" s="19">
        <v>0</v>
      </c>
      <c r="K169" s="41">
        <v>0</v>
      </c>
    </row>
    <row r="170" spans="1:11" ht="25.5" outlineLevel="1" x14ac:dyDescent="0.2">
      <c r="A170" s="13" t="s">
        <v>24</v>
      </c>
      <c r="B170" s="13" t="s">
        <v>90</v>
      </c>
      <c r="C170" s="13" t="s">
        <v>93</v>
      </c>
      <c r="D170" s="13"/>
      <c r="E170" s="9" t="s">
        <v>94</v>
      </c>
      <c r="F170" s="9"/>
      <c r="G170" s="16">
        <v>558910.81000000006</v>
      </c>
      <c r="H170" s="16">
        <v>0</v>
      </c>
      <c r="I170" s="16">
        <v>0</v>
      </c>
      <c r="J170" s="19">
        <v>0</v>
      </c>
      <c r="K170" s="41">
        <v>0</v>
      </c>
    </row>
    <row r="171" spans="1:11" ht="38.25" outlineLevel="1" x14ac:dyDescent="0.2">
      <c r="A171" s="13" t="s">
        <v>24</v>
      </c>
      <c r="B171" s="13" t="s">
        <v>90</v>
      </c>
      <c r="C171" s="13" t="s">
        <v>93</v>
      </c>
      <c r="D171" s="13" t="s">
        <v>13</v>
      </c>
      <c r="E171" s="9" t="s">
        <v>14</v>
      </c>
      <c r="F171" s="9"/>
      <c r="G171" s="16">
        <v>558910.81000000006</v>
      </c>
      <c r="H171" s="16">
        <v>0</v>
      </c>
      <c r="I171" s="16">
        <v>0</v>
      </c>
      <c r="J171" s="19">
        <v>0</v>
      </c>
      <c r="K171" s="41">
        <v>0</v>
      </c>
    </row>
    <row r="172" spans="1:11" ht="25.5" outlineLevel="1" x14ac:dyDescent="0.2">
      <c r="A172" s="13" t="s">
        <v>24</v>
      </c>
      <c r="B172" s="13" t="s">
        <v>90</v>
      </c>
      <c r="C172" s="13" t="s">
        <v>95</v>
      </c>
      <c r="D172" s="13"/>
      <c r="E172" s="9" t="s">
        <v>92</v>
      </c>
      <c r="F172" s="9"/>
      <c r="G172" s="16">
        <v>0</v>
      </c>
      <c r="H172" s="19">
        <v>29321317.629999999</v>
      </c>
      <c r="I172" s="19">
        <v>29321317.629999999</v>
      </c>
      <c r="J172" s="19">
        <v>29321317.629999999</v>
      </c>
      <c r="K172" s="41">
        <f t="shared" si="47"/>
        <v>100</v>
      </c>
    </row>
    <row r="173" spans="1:11" ht="38.25" outlineLevel="1" x14ac:dyDescent="0.2">
      <c r="A173" s="13" t="s">
        <v>24</v>
      </c>
      <c r="B173" s="13" t="s">
        <v>90</v>
      </c>
      <c r="C173" s="13" t="s">
        <v>95</v>
      </c>
      <c r="D173" s="13" t="s">
        <v>13</v>
      </c>
      <c r="E173" s="9" t="s">
        <v>14</v>
      </c>
      <c r="F173" s="9"/>
      <c r="G173" s="16">
        <v>0</v>
      </c>
      <c r="H173" s="19">
        <v>29321317.629999999</v>
      </c>
      <c r="I173" s="19">
        <v>29321317.629999999</v>
      </c>
      <c r="J173" s="19">
        <v>29321317.629999999</v>
      </c>
      <c r="K173" s="41">
        <f t="shared" si="47"/>
        <v>100</v>
      </c>
    </row>
    <row r="174" spans="1:11" ht="25.5" outlineLevel="1" x14ac:dyDescent="0.2">
      <c r="A174" s="13" t="s">
        <v>24</v>
      </c>
      <c r="B174" s="13" t="s">
        <v>90</v>
      </c>
      <c r="C174" s="13" t="s">
        <v>96</v>
      </c>
      <c r="D174" s="13"/>
      <c r="E174" s="9" t="s">
        <v>94</v>
      </c>
      <c r="F174" s="9"/>
      <c r="G174" s="16">
        <v>0</v>
      </c>
      <c r="H174" s="19">
        <v>558910.81000000006</v>
      </c>
      <c r="I174" s="19">
        <v>558910.81000000006</v>
      </c>
      <c r="J174" s="19">
        <v>558910.81000000006</v>
      </c>
      <c r="K174" s="41">
        <f t="shared" si="47"/>
        <v>100</v>
      </c>
    </row>
    <row r="175" spans="1:11" ht="38.25" outlineLevel="1" x14ac:dyDescent="0.2">
      <c r="A175" s="13" t="s">
        <v>24</v>
      </c>
      <c r="B175" s="13" t="s">
        <v>90</v>
      </c>
      <c r="C175" s="13" t="s">
        <v>96</v>
      </c>
      <c r="D175" s="13" t="s">
        <v>13</v>
      </c>
      <c r="E175" s="9" t="s">
        <v>14</v>
      </c>
      <c r="F175" s="9"/>
      <c r="G175" s="16">
        <v>0</v>
      </c>
      <c r="H175" s="19">
        <v>558910.81000000006</v>
      </c>
      <c r="I175" s="19">
        <v>558910.81000000006</v>
      </c>
      <c r="J175" s="19">
        <v>558910.81000000006</v>
      </c>
      <c r="K175" s="41">
        <f t="shared" si="47"/>
        <v>100</v>
      </c>
    </row>
    <row r="176" spans="1:11" ht="38.25" outlineLevel="1" x14ac:dyDescent="0.2">
      <c r="A176" s="13" t="s">
        <v>24</v>
      </c>
      <c r="B176" s="13" t="s">
        <v>90</v>
      </c>
      <c r="C176" s="13" t="s">
        <v>97</v>
      </c>
      <c r="D176" s="13"/>
      <c r="E176" s="9" t="s">
        <v>98</v>
      </c>
      <c r="F176" s="9"/>
      <c r="G176" s="16">
        <v>0</v>
      </c>
      <c r="H176" s="19">
        <v>148178.57999999999</v>
      </c>
      <c r="I176" s="19">
        <v>148178.57999999999</v>
      </c>
      <c r="J176" s="19">
        <v>148178.57999999999</v>
      </c>
      <c r="K176" s="41">
        <f t="shared" si="47"/>
        <v>100</v>
      </c>
    </row>
    <row r="177" spans="1:11" ht="38.25" outlineLevel="1" x14ac:dyDescent="0.2">
      <c r="A177" s="13" t="s">
        <v>24</v>
      </c>
      <c r="B177" s="13" t="s">
        <v>90</v>
      </c>
      <c r="C177" s="13" t="s">
        <v>97</v>
      </c>
      <c r="D177" s="13" t="s">
        <v>13</v>
      </c>
      <c r="E177" s="9" t="s">
        <v>14</v>
      </c>
      <c r="F177" s="9"/>
      <c r="G177" s="16">
        <v>0</v>
      </c>
      <c r="H177" s="19">
        <v>148178.57999999999</v>
      </c>
      <c r="I177" s="19">
        <v>148178.57999999999</v>
      </c>
      <c r="J177" s="19">
        <v>148178.57999999999</v>
      </c>
      <c r="K177" s="41">
        <f t="shared" si="47"/>
        <v>100</v>
      </c>
    </row>
    <row r="178" spans="1:11" ht="76.5" outlineLevel="1" x14ac:dyDescent="0.2">
      <c r="A178" s="13" t="s">
        <v>24</v>
      </c>
      <c r="B178" s="13" t="s">
        <v>90</v>
      </c>
      <c r="C178" s="13" t="s">
        <v>99</v>
      </c>
      <c r="D178" s="13"/>
      <c r="E178" s="9" t="s">
        <v>100</v>
      </c>
      <c r="F178" s="9"/>
      <c r="G178" s="16">
        <v>16094777.810000001</v>
      </c>
      <c r="H178" s="19">
        <v>13174610.220000001</v>
      </c>
      <c r="I178" s="19">
        <v>13174610.220000001</v>
      </c>
      <c r="J178" s="19">
        <v>13174610.220000001</v>
      </c>
      <c r="K178" s="41">
        <f t="shared" si="47"/>
        <v>100</v>
      </c>
    </row>
    <row r="179" spans="1:11" ht="38.25" outlineLevel="1" x14ac:dyDescent="0.2">
      <c r="A179" s="13" t="s">
        <v>24</v>
      </c>
      <c r="B179" s="13" t="s">
        <v>90</v>
      </c>
      <c r="C179" s="13" t="s">
        <v>99</v>
      </c>
      <c r="D179" s="13" t="s">
        <v>13</v>
      </c>
      <c r="E179" s="9" t="s">
        <v>14</v>
      </c>
      <c r="F179" s="9"/>
      <c r="G179" s="16">
        <v>16094777.810000001</v>
      </c>
      <c r="H179" s="19">
        <v>13174610.220000001</v>
      </c>
      <c r="I179" s="19">
        <v>13174610.220000001</v>
      </c>
      <c r="J179" s="19">
        <v>13174610.220000001</v>
      </c>
      <c r="K179" s="41">
        <f t="shared" si="47"/>
        <v>100</v>
      </c>
    </row>
    <row r="180" spans="1:11" ht="25.5" outlineLevel="1" x14ac:dyDescent="0.2">
      <c r="A180" s="14" t="s">
        <v>24</v>
      </c>
      <c r="B180" s="14" t="s">
        <v>422</v>
      </c>
      <c r="C180" s="14"/>
      <c r="D180" s="14"/>
      <c r="E180" s="15" t="s">
        <v>423</v>
      </c>
      <c r="F180" s="9"/>
      <c r="G180" s="16">
        <f>G181+G208+G264</f>
        <v>57327189.030000001</v>
      </c>
      <c r="H180" s="16">
        <f t="shared" ref="H180:J180" si="52">H181+H208+H264</f>
        <v>86686892.749999985</v>
      </c>
      <c r="I180" s="16">
        <f t="shared" si="52"/>
        <v>86686892.749999985</v>
      </c>
      <c r="J180" s="16">
        <f t="shared" si="52"/>
        <v>83185978.809999987</v>
      </c>
      <c r="K180" s="41">
        <f t="shared" si="47"/>
        <v>95.961426429141454</v>
      </c>
    </row>
    <row r="181" spans="1:11" outlineLevel="1" x14ac:dyDescent="0.2">
      <c r="A181" s="14" t="s">
        <v>24</v>
      </c>
      <c r="B181" s="14" t="s">
        <v>101</v>
      </c>
      <c r="C181" s="14"/>
      <c r="D181" s="14"/>
      <c r="E181" s="15" t="s">
        <v>424</v>
      </c>
      <c r="F181" s="9"/>
      <c r="G181" s="16">
        <f>G182+G204</f>
        <v>38581563.289999999</v>
      </c>
      <c r="H181" s="16">
        <f t="shared" ref="H181:J181" si="53">H182+H204</f>
        <v>61204667.069999993</v>
      </c>
      <c r="I181" s="16">
        <f t="shared" si="53"/>
        <v>61204667.069999993</v>
      </c>
      <c r="J181" s="16">
        <f t="shared" si="53"/>
        <v>57703753.129999995</v>
      </c>
      <c r="K181" s="41">
        <f t="shared" si="47"/>
        <v>94.279988589765566</v>
      </c>
    </row>
    <row r="182" spans="1:11" ht="63.75" outlineLevel="1" x14ac:dyDescent="0.2">
      <c r="A182" s="14" t="s">
        <v>24</v>
      </c>
      <c r="B182" s="14" t="s">
        <v>101</v>
      </c>
      <c r="C182" s="14" t="s">
        <v>364</v>
      </c>
      <c r="D182" s="14"/>
      <c r="E182" s="15" t="s">
        <v>365</v>
      </c>
      <c r="F182" s="9"/>
      <c r="G182" s="16">
        <f>G183</f>
        <v>38581563.289999999</v>
      </c>
      <c r="H182" s="16">
        <f t="shared" ref="H182:J182" si="54">H183</f>
        <v>54704667.069999993</v>
      </c>
      <c r="I182" s="16">
        <f t="shared" si="54"/>
        <v>54704667.069999993</v>
      </c>
      <c r="J182" s="16">
        <f t="shared" si="54"/>
        <v>51203753.129999995</v>
      </c>
      <c r="K182" s="41">
        <f t="shared" si="47"/>
        <v>93.600337727089652</v>
      </c>
    </row>
    <row r="183" spans="1:11" ht="114.75" outlineLevel="1" x14ac:dyDescent="0.2">
      <c r="A183" s="14" t="s">
        <v>24</v>
      </c>
      <c r="B183" s="14" t="s">
        <v>101</v>
      </c>
      <c r="C183" s="14" t="s">
        <v>425</v>
      </c>
      <c r="D183" s="14"/>
      <c r="E183" s="21" t="s">
        <v>428</v>
      </c>
      <c r="F183" s="9"/>
      <c r="G183" s="16">
        <f>G184+G201</f>
        <v>38581563.289999999</v>
      </c>
      <c r="H183" s="16">
        <f t="shared" ref="H183:J183" si="55">H184+H201</f>
        <v>54704667.069999993</v>
      </c>
      <c r="I183" s="16">
        <f t="shared" si="55"/>
        <v>54704667.069999993</v>
      </c>
      <c r="J183" s="16">
        <f t="shared" si="55"/>
        <v>51203753.129999995</v>
      </c>
      <c r="K183" s="41">
        <f t="shared" si="47"/>
        <v>93.600337727089652</v>
      </c>
    </row>
    <row r="184" spans="1:11" ht="38.25" outlineLevel="1" x14ac:dyDescent="0.2">
      <c r="A184" s="14" t="s">
        <v>24</v>
      </c>
      <c r="B184" s="14" t="s">
        <v>101</v>
      </c>
      <c r="C184" s="14" t="s">
        <v>426</v>
      </c>
      <c r="D184" s="14"/>
      <c r="E184" s="15" t="s">
        <v>427</v>
      </c>
      <c r="F184" s="9"/>
      <c r="G184" s="16">
        <f>G185+G187+G189+G191+G193+G195+G197+G199</f>
        <v>33603235.799999997</v>
      </c>
      <c r="H184" s="16">
        <f t="shared" ref="H184:J184" si="56">H185+H187+H189+H191+H193+H195+H197+H199</f>
        <v>34791370.579999998</v>
      </c>
      <c r="I184" s="16">
        <f t="shared" si="56"/>
        <v>34791370.579999998</v>
      </c>
      <c r="J184" s="16">
        <f t="shared" si="56"/>
        <v>31290456.640000001</v>
      </c>
      <c r="K184" s="41">
        <f t="shared" si="47"/>
        <v>89.937407231629692</v>
      </c>
    </row>
    <row r="185" spans="1:11" ht="63.75" outlineLevel="1" x14ac:dyDescent="0.2">
      <c r="A185" s="13" t="s">
        <v>24</v>
      </c>
      <c r="B185" s="13" t="s">
        <v>101</v>
      </c>
      <c r="C185" s="13" t="s">
        <v>102</v>
      </c>
      <c r="D185" s="13"/>
      <c r="E185" s="9" t="s">
        <v>103</v>
      </c>
      <c r="F185" s="9"/>
      <c r="G185" s="16">
        <v>0</v>
      </c>
      <c r="H185" s="16">
        <v>60840.38</v>
      </c>
      <c r="I185" s="16">
        <v>60840.38</v>
      </c>
      <c r="J185" s="19">
        <v>60840.38</v>
      </c>
      <c r="K185" s="41">
        <f t="shared" si="47"/>
        <v>100</v>
      </c>
    </row>
    <row r="186" spans="1:11" ht="38.25" outlineLevel="1" x14ac:dyDescent="0.2">
      <c r="A186" s="13" t="s">
        <v>24</v>
      </c>
      <c r="B186" s="13" t="s">
        <v>101</v>
      </c>
      <c r="C186" s="13" t="s">
        <v>102</v>
      </c>
      <c r="D186" s="13" t="s">
        <v>13</v>
      </c>
      <c r="E186" s="9" t="s">
        <v>14</v>
      </c>
      <c r="F186" s="9"/>
      <c r="G186" s="16">
        <v>0</v>
      </c>
      <c r="H186" s="16">
        <v>60840.38</v>
      </c>
      <c r="I186" s="16">
        <v>60840.38</v>
      </c>
      <c r="J186" s="19">
        <v>60840.38</v>
      </c>
      <c r="K186" s="41">
        <f t="shared" si="47"/>
        <v>100</v>
      </c>
    </row>
    <row r="187" spans="1:11" ht="25.5" outlineLevel="1" x14ac:dyDescent="0.2">
      <c r="A187" s="13" t="s">
        <v>24</v>
      </c>
      <c r="B187" s="13" t="s">
        <v>101</v>
      </c>
      <c r="C187" s="13" t="s">
        <v>104</v>
      </c>
      <c r="D187" s="13"/>
      <c r="E187" s="9" t="s">
        <v>105</v>
      </c>
      <c r="F187" s="9"/>
      <c r="G187" s="16">
        <v>0</v>
      </c>
      <c r="H187" s="19">
        <v>94101.6</v>
      </c>
      <c r="I187" s="19">
        <v>94101.6</v>
      </c>
      <c r="J187" s="19">
        <v>94101.6</v>
      </c>
      <c r="K187" s="41">
        <f t="shared" si="47"/>
        <v>100</v>
      </c>
    </row>
    <row r="188" spans="1:11" ht="38.25" outlineLevel="1" x14ac:dyDescent="0.2">
      <c r="A188" s="13" t="s">
        <v>24</v>
      </c>
      <c r="B188" s="13" t="s">
        <v>101</v>
      </c>
      <c r="C188" s="13" t="s">
        <v>104</v>
      </c>
      <c r="D188" s="13" t="s">
        <v>13</v>
      </c>
      <c r="E188" s="9" t="s">
        <v>14</v>
      </c>
      <c r="F188" s="9"/>
      <c r="G188" s="16">
        <v>0</v>
      </c>
      <c r="H188" s="19">
        <v>94101.6</v>
      </c>
      <c r="I188" s="19">
        <v>94101.6</v>
      </c>
      <c r="J188" s="19">
        <v>94101.6</v>
      </c>
      <c r="K188" s="41">
        <f t="shared" si="47"/>
        <v>100</v>
      </c>
    </row>
    <row r="189" spans="1:11" ht="25.5" outlineLevel="1" x14ac:dyDescent="0.2">
      <c r="A189" s="13" t="s">
        <v>24</v>
      </c>
      <c r="B189" s="13" t="s">
        <v>101</v>
      </c>
      <c r="C189" s="13" t="s">
        <v>106</v>
      </c>
      <c r="D189" s="13"/>
      <c r="E189" s="9" t="s">
        <v>107</v>
      </c>
      <c r="F189" s="9"/>
      <c r="G189" s="16">
        <v>150000</v>
      </c>
      <c r="H189" s="19">
        <v>273162.90000000002</v>
      </c>
      <c r="I189" s="19">
        <v>273162.90000000002</v>
      </c>
      <c r="J189" s="19">
        <v>273162.90000000002</v>
      </c>
      <c r="K189" s="41">
        <f t="shared" si="47"/>
        <v>100</v>
      </c>
    </row>
    <row r="190" spans="1:11" ht="38.25" outlineLevel="1" x14ac:dyDescent="0.2">
      <c r="A190" s="13" t="s">
        <v>24</v>
      </c>
      <c r="B190" s="13" t="s">
        <v>101</v>
      </c>
      <c r="C190" s="13" t="s">
        <v>106</v>
      </c>
      <c r="D190" s="13" t="s">
        <v>13</v>
      </c>
      <c r="E190" s="9" t="s">
        <v>14</v>
      </c>
      <c r="F190" s="9"/>
      <c r="G190" s="16">
        <v>150000</v>
      </c>
      <c r="H190" s="19">
        <v>273162.90000000002</v>
      </c>
      <c r="I190" s="19">
        <v>273162.90000000002</v>
      </c>
      <c r="J190" s="19">
        <v>273162.90000000002</v>
      </c>
      <c r="K190" s="41">
        <f t="shared" si="47"/>
        <v>100</v>
      </c>
    </row>
    <row r="191" spans="1:11" ht="38.25" outlineLevel="1" x14ac:dyDescent="0.2">
      <c r="A191" s="13" t="s">
        <v>24</v>
      </c>
      <c r="B191" s="13" t="s">
        <v>101</v>
      </c>
      <c r="C191" s="13" t="s">
        <v>108</v>
      </c>
      <c r="D191" s="13"/>
      <c r="E191" s="9" t="s">
        <v>109</v>
      </c>
      <c r="F191" s="9"/>
      <c r="G191" s="16">
        <v>0</v>
      </c>
      <c r="H191" s="19">
        <v>160029.9</v>
      </c>
      <c r="I191" s="19">
        <v>160029.9</v>
      </c>
      <c r="J191" s="19">
        <v>160029.9</v>
      </c>
      <c r="K191" s="41">
        <f t="shared" si="47"/>
        <v>100</v>
      </c>
    </row>
    <row r="192" spans="1:11" ht="38.25" outlineLevel="1" x14ac:dyDescent="0.2">
      <c r="A192" s="13" t="s">
        <v>24</v>
      </c>
      <c r="B192" s="13" t="s">
        <v>101</v>
      </c>
      <c r="C192" s="13" t="s">
        <v>108</v>
      </c>
      <c r="D192" s="13" t="s">
        <v>13</v>
      </c>
      <c r="E192" s="9" t="s">
        <v>14</v>
      </c>
      <c r="F192" s="9"/>
      <c r="G192" s="16">
        <v>0</v>
      </c>
      <c r="H192" s="19">
        <v>160029.9</v>
      </c>
      <c r="I192" s="19">
        <v>160029.9</v>
      </c>
      <c r="J192" s="19">
        <v>160029.9</v>
      </c>
      <c r="K192" s="41">
        <f t="shared" si="47"/>
        <v>100</v>
      </c>
    </row>
    <row r="193" spans="1:11" ht="25.5" outlineLevel="1" x14ac:dyDescent="0.2">
      <c r="A193" s="13" t="s">
        <v>24</v>
      </c>
      <c r="B193" s="13" t="s">
        <v>101</v>
      </c>
      <c r="C193" s="13" t="s">
        <v>110</v>
      </c>
      <c r="D193" s="13"/>
      <c r="E193" s="9" t="s">
        <v>111</v>
      </c>
      <c r="F193" s="9"/>
      <c r="G193" s="16">
        <v>600000</v>
      </c>
      <c r="H193" s="16">
        <v>600000</v>
      </c>
      <c r="I193" s="16">
        <v>600000</v>
      </c>
      <c r="J193" s="19">
        <v>0</v>
      </c>
      <c r="K193" s="41">
        <f t="shared" si="47"/>
        <v>0</v>
      </c>
    </row>
    <row r="194" spans="1:11" ht="38.25" outlineLevel="1" x14ac:dyDescent="0.2">
      <c r="A194" s="13" t="s">
        <v>24</v>
      </c>
      <c r="B194" s="13" t="s">
        <v>101</v>
      </c>
      <c r="C194" s="13" t="s">
        <v>110</v>
      </c>
      <c r="D194" s="13" t="s">
        <v>13</v>
      </c>
      <c r="E194" s="9" t="s">
        <v>14</v>
      </c>
      <c r="F194" s="9"/>
      <c r="G194" s="16">
        <v>600000</v>
      </c>
      <c r="H194" s="16">
        <v>600000</v>
      </c>
      <c r="I194" s="16">
        <v>600000</v>
      </c>
      <c r="J194" s="19">
        <v>0</v>
      </c>
      <c r="K194" s="41">
        <f t="shared" si="47"/>
        <v>0</v>
      </c>
    </row>
    <row r="195" spans="1:11" ht="76.5" outlineLevel="1" x14ac:dyDescent="0.2">
      <c r="A195" s="13" t="s">
        <v>24</v>
      </c>
      <c r="B195" s="13" t="s">
        <v>101</v>
      </c>
      <c r="C195" s="13" t="s">
        <v>112</v>
      </c>
      <c r="D195" s="13"/>
      <c r="E195" s="9" t="s">
        <v>113</v>
      </c>
      <c r="F195" s="9"/>
      <c r="G195" s="16">
        <v>32853235.800000001</v>
      </c>
      <c r="H195" s="16">
        <v>0</v>
      </c>
      <c r="I195" s="16">
        <v>0</v>
      </c>
      <c r="J195" s="19">
        <v>0</v>
      </c>
      <c r="K195" s="41">
        <v>0</v>
      </c>
    </row>
    <row r="196" spans="1:11" ht="38.25" outlineLevel="1" x14ac:dyDescent="0.2">
      <c r="A196" s="13" t="s">
        <v>24</v>
      </c>
      <c r="B196" s="13" t="s">
        <v>101</v>
      </c>
      <c r="C196" s="13" t="s">
        <v>112</v>
      </c>
      <c r="D196" s="13" t="s">
        <v>13</v>
      </c>
      <c r="E196" s="9" t="s">
        <v>14</v>
      </c>
      <c r="F196" s="9"/>
      <c r="G196" s="16">
        <v>32853235.800000001</v>
      </c>
      <c r="H196" s="16">
        <v>0</v>
      </c>
      <c r="I196" s="16">
        <v>0</v>
      </c>
      <c r="J196" s="19">
        <v>0</v>
      </c>
      <c r="K196" s="41">
        <v>0</v>
      </c>
    </row>
    <row r="197" spans="1:11" ht="127.5" outlineLevel="1" x14ac:dyDescent="0.2">
      <c r="A197" s="13" t="s">
        <v>24</v>
      </c>
      <c r="B197" s="13" t="s">
        <v>101</v>
      </c>
      <c r="C197" s="13" t="s">
        <v>114</v>
      </c>
      <c r="D197" s="13"/>
      <c r="E197" s="24" t="s">
        <v>115</v>
      </c>
      <c r="F197" s="9"/>
      <c r="G197" s="16">
        <v>0</v>
      </c>
      <c r="H197" s="16">
        <v>32853235.800000001</v>
      </c>
      <c r="I197" s="16">
        <v>32853235.800000001</v>
      </c>
      <c r="J197" s="19">
        <v>29952321.859999999</v>
      </c>
      <c r="K197" s="41">
        <f t="shared" si="47"/>
        <v>91.170081517510667</v>
      </c>
    </row>
    <row r="198" spans="1:11" ht="38.25" outlineLevel="1" x14ac:dyDescent="0.2">
      <c r="A198" s="13" t="s">
        <v>24</v>
      </c>
      <c r="B198" s="13" t="s">
        <v>101</v>
      </c>
      <c r="C198" s="13" t="s">
        <v>114</v>
      </c>
      <c r="D198" s="13" t="s">
        <v>13</v>
      </c>
      <c r="E198" s="9" t="s">
        <v>14</v>
      </c>
      <c r="F198" s="9"/>
      <c r="G198" s="16">
        <v>0</v>
      </c>
      <c r="H198" s="16">
        <v>32853235.800000001</v>
      </c>
      <c r="I198" s="16">
        <v>32853235.800000001</v>
      </c>
      <c r="J198" s="19">
        <v>29952321.859999999</v>
      </c>
      <c r="K198" s="41">
        <f t="shared" si="47"/>
        <v>91.170081517510667</v>
      </c>
    </row>
    <row r="199" spans="1:11" ht="25.5" outlineLevel="1" x14ac:dyDescent="0.2">
      <c r="A199" s="13" t="s">
        <v>24</v>
      </c>
      <c r="B199" s="13" t="s">
        <v>101</v>
      </c>
      <c r="C199" s="13" t="s">
        <v>116</v>
      </c>
      <c r="D199" s="13"/>
      <c r="E199" s="9" t="s">
        <v>107</v>
      </c>
      <c r="F199" s="9"/>
      <c r="G199" s="16">
        <v>0</v>
      </c>
      <c r="H199" s="19">
        <v>750000</v>
      </c>
      <c r="I199" s="19">
        <v>750000</v>
      </c>
      <c r="J199" s="19">
        <v>750000</v>
      </c>
      <c r="K199" s="41">
        <f t="shared" si="47"/>
        <v>100</v>
      </c>
    </row>
    <row r="200" spans="1:11" ht="38.25" outlineLevel="1" x14ac:dyDescent="0.2">
      <c r="A200" s="13" t="s">
        <v>24</v>
      </c>
      <c r="B200" s="13" t="s">
        <v>101</v>
      </c>
      <c r="C200" s="13" t="s">
        <v>116</v>
      </c>
      <c r="D200" s="13" t="s">
        <v>13</v>
      </c>
      <c r="E200" s="9" t="s">
        <v>14</v>
      </c>
      <c r="F200" s="9"/>
      <c r="G200" s="16">
        <v>0</v>
      </c>
      <c r="H200" s="19">
        <v>750000</v>
      </c>
      <c r="I200" s="19">
        <v>750000</v>
      </c>
      <c r="J200" s="19">
        <v>750000</v>
      </c>
      <c r="K200" s="41">
        <f t="shared" si="47"/>
        <v>100</v>
      </c>
    </row>
    <row r="201" spans="1:11" ht="25.5" outlineLevel="1" x14ac:dyDescent="0.2">
      <c r="A201" s="14" t="s">
        <v>24</v>
      </c>
      <c r="B201" s="14" t="s">
        <v>101</v>
      </c>
      <c r="C201" s="14" t="s">
        <v>429</v>
      </c>
      <c r="D201" s="14"/>
      <c r="E201" s="15" t="s">
        <v>430</v>
      </c>
      <c r="F201" s="9"/>
      <c r="G201" s="16">
        <v>4978327.49</v>
      </c>
      <c r="H201" s="19">
        <v>19913296.489999998</v>
      </c>
      <c r="I201" s="19">
        <v>19913296.489999998</v>
      </c>
      <c r="J201" s="19">
        <v>19913296.489999998</v>
      </c>
      <c r="K201" s="41">
        <f t="shared" si="47"/>
        <v>100</v>
      </c>
    </row>
    <row r="202" spans="1:11" ht="25.5" outlineLevel="1" x14ac:dyDescent="0.2">
      <c r="A202" s="13" t="s">
        <v>24</v>
      </c>
      <c r="B202" s="13" t="s">
        <v>101</v>
      </c>
      <c r="C202" s="13" t="s">
        <v>117</v>
      </c>
      <c r="D202" s="13"/>
      <c r="E202" s="9" t="s">
        <v>118</v>
      </c>
      <c r="F202" s="9"/>
      <c r="G202" s="16">
        <v>4978327.49</v>
      </c>
      <c r="H202" s="19">
        <v>19913296.489999998</v>
      </c>
      <c r="I202" s="19">
        <v>19913296.489999998</v>
      </c>
      <c r="J202" s="19">
        <v>19913296.489999998</v>
      </c>
      <c r="K202" s="41">
        <f t="shared" si="47"/>
        <v>100</v>
      </c>
    </row>
    <row r="203" spans="1:11" ht="38.25" outlineLevel="1" x14ac:dyDescent="0.2">
      <c r="A203" s="13" t="s">
        <v>24</v>
      </c>
      <c r="B203" s="13" t="s">
        <v>101</v>
      </c>
      <c r="C203" s="13" t="s">
        <v>117</v>
      </c>
      <c r="D203" s="13" t="s">
        <v>13</v>
      </c>
      <c r="E203" s="9" t="s">
        <v>14</v>
      </c>
      <c r="F203" s="9"/>
      <c r="G203" s="16">
        <v>4978327.49</v>
      </c>
      <c r="H203" s="19">
        <v>19913296.489999998</v>
      </c>
      <c r="I203" s="19">
        <v>19913296.489999998</v>
      </c>
      <c r="J203" s="19">
        <v>19913296.489999998</v>
      </c>
      <c r="K203" s="41">
        <f t="shared" si="47"/>
        <v>100</v>
      </c>
    </row>
    <row r="204" spans="1:11" outlineLevel="1" x14ac:dyDescent="0.2">
      <c r="A204" s="14" t="s">
        <v>24</v>
      </c>
      <c r="B204" s="14" t="s">
        <v>101</v>
      </c>
      <c r="C204" s="14" t="s">
        <v>343</v>
      </c>
      <c r="D204" s="14"/>
      <c r="E204" s="15" t="s">
        <v>344</v>
      </c>
      <c r="F204" s="9"/>
      <c r="G204" s="16">
        <v>0</v>
      </c>
      <c r="H204" s="19">
        <v>6500000</v>
      </c>
      <c r="I204" s="19">
        <v>6500000</v>
      </c>
      <c r="J204" s="19">
        <v>6500000</v>
      </c>
      <c r="K204" s="41">
        <f t="shared" si="47"/>
        <v>100</v>
      </c>
    </row>
    <row r="205" spans="1:11" ht="51" outlineLevel="1" x14ac:dyDescent="0.2">
      <c r="A205" s="14" t="s">
        <v>24</v>
      </c>
      <c r="B205" s="14" t="s">
        <v>101</v>
      </c>
      <c r="C205" s="14" t="s">
        <v>370</v>
      </c>
      <c r="D205" s="14"/>
      <c r="E205" s="15" t="s">
        <v>371</v>
      </c>
      <c r="F205" s="9"/>
      <c r="G205" s="16">
        <v>0</v>
      </c>
      <c r="H205" s="19">
        <v>6500000</v>
      </c>
      <c r="I205" s="19">
        <v>6500000</v>
      </c>
      <c r="J205" s="19">
        <v>6500000</v>
      </c>
      <c r="K205" s="41">
        <f t="shared" ref="K205:K268" si="57">J205/I205*100</f>
        <v>100</v>
      </c>
    </row>
    <row r="206" spans="1:11" ht="38.25" outlineLevel="1" x14ac:dyDescent="0.2">
      <c r="A206" s="13" t="s">
        <v>24</v>
      </c>
      <c r="B206" s="13" t="s">
        <v>101</v>
      </c>
      <c r="C206" s="13" t="s">
        <v>119</v>
      </c>
      <c r="D206" s="13"/>
      <c r="E206" s="9" t="s">
        <v>120</v>
      </c>
      <c r="F206" s="9"/>
      <c r="G206" s="16">
        <v>0</v>
      </c>
      <c r="H206" s="19">
        <v>6500000</v>
      </c>
      <c r="I206" s="19">
        <v>6500000</v>
      </c>
      <c r="J206" s="19">
        <v>6500000</v>
      </c>
      <c r="K206" s="41">
        <f t="shared" si="57"/>
        <v>100</v>
      </c>
    </row>
    <row r="207" spans="1:11" outlineLevel="1" x14ac:dyDescent="0.2">
      <c r="A207" s="13" t="s">
        <v>24</v>
      </c>
      <c r="B207" s="13" t="s">
        <v>101</v>
      </c>
      <c r="C207" s="13" t="s">
        <v>119</v>
      </c>
      <c r="D207" s="13" t="s">
        <v>33</v>
      </c>
      <c r="E207" s="9" t="s">
        <v>34</v>
      </c>
      <c r="F207" s="9"/>
      <c r="G207" s="16">
        <v>0</v>
      </c>
      <c r="H207" s="19">
        <v>6500000</v>
      </c>
      <c r="I207" s="19">
        <v>6500000</v>
      </c>
      <c r="J207" s="19">
        <v>6500000</v>
      </c>
      <c r="K207" s="41">
        <f t="shared" si="57"/>
        <v>100</v>
      </c>
    </row>
    <row r="208" spans="1:11" outlineLevel="1" x14ac:dyDescent="0.2">
      <c r="A208" s="14" t="s">
        <v>24</v>
      </c>
      <c r="B208" s="14" t="s">
        <v>121</v>
      </c>
      <c r="C208" s="14"/>
      <c r="D208" s="14"/>
      <c r="E208" s="15" t="s">
        <v>431</v>
      </c>
      <c r="F208" s="9"/>
      <c r="G208" s="16">
        <f>G209+G260</f>
        <v>18745625.739999998</v>
      </c>
      <c r="H208" s="16">
        <f t="shared" ref="H208:J208" si="58">H209+H260</f>
        <v>25329151.879999999</v>
      </c>
      <c r="I208" s="16">
        <f t="shared" si="58"/>
        <v>25329151.879999999</v>
      </c>
      <c r="J208" s="16">
        <f t="shared" si="58"/>
        <v>25329151.879999999</v>
      </c>
      <c r="K208" s="41">
        <f t="shared" si="57"/>
        <v>100</v>
      </c>
    </row>
    <row r="209" spans="1:11" ht="51" outlineLevel="1" x14ac:dyDescent="0.2">
      <c r="A209" s="14" t="s">
        <v>24</v>
      </c>
      <c r="B209" s="14" t="s">
        <v>121</v>
      </c>
      <c r="C209" s="14" t="s">
        <v>404</v>
      </c>
      <c r="D209" s="14"/>
      <c r="E209" s="15" t="s">
        <v>434</v>
      </c>
      <c r="F209" s="9"/>
      <c r="G209" s="16">
        <f>G210+G213+G220+G223+G226+G231+G234+G239+G242+G245+G248+G251+G254+G257</f>
        <v>18745625.739999998</v>
      </c>
      <c r="H209" s="16">
        <f t="shared" ref="H209:J209" si="59">H210+H213+H220+H223+H226+H231+H234+H239+H242+H245+H248+H251+H254+H257</f>
        <v>24914004.579999998</v>
      </c>
      <c r="I209" s="16">
        <f t="shared" si="59"/>
        <v>24914004.579999998</v>
      </c>
      <c r="J209" s="16">
        <f t="shared" si="59"/>
        <v>24914004.579999998</v>
      </c>
      <c r="K209" s="41">
        <f t="shared" si="57"/>
        <v>100</v>
      </c>
    </row>
    <row r="210" spans="1:11" ht="25.5" outlineLevel="1" x14ac:dyDescent="0.2">
      <c r="A210" s="14" t="s">
        <v>24</v>
      </c>
      <c r="B210" s="14" t="s">
        <v>121</v>
      </c>
      <c r="C210" s="14" t="s">
        <v>432</v>
      </c>
      <c r="D210" s="14"/>
      <c r="E210" s="15" t="s">
        <v>433</v>
      </c>
      <c r="F210" s="9"/>
      <c r="G210" s="16">
        <v>183098</v>
      </c>
      <c r="H210" s="19">
        <v>538183.9</v>
      </c>
      <c r="I210" s="19">
        <v>538183.9</v>
      </c>
      <c r="J210" s="19">
        <v>538183.9</v>
      </c>
      <c r="K210" s="41">
        <f t="shared" si="57"/>
        <v>100</v>
      </c>
    </row>
    <row r="211" spans="1:11" ht="51" outlineLevel="1" x14ac:dyDescent="0.2">
      <c r="A211" s="13" t="s">
        <v>24</v>
      </c>
      <c r="B211" s="13" t="s">
        <v>121</v>
      </c>
      <c r="C211" s="13" t="s">
        <v>122</v>
      </c>
      <c r="D211" s="13"/>
      <c r="E211" s="9" t="s">
        <v>123</v>
      </c>
      <c r="F211" s="9"/>
      <c r="G211" s="16">
        <v>183098</v>
      </c>
      <c r="H211" s="19">
        <v>538183.9</v>
      </c>
      <c r="I211" s="19">
        <v>538183.9</v>
      </c>
      <c r="J211" s="19">
        <v>538183.9</v>
      </c>
      <c r="K211" s="41">
        <f t="shared" si="57"/>
        <v>100</v>
      </c>
    </row>
    <row r="212" spans="1:11" ht="38.25" outlineLevel="1" x14ac:dyDescent="0.2">
      <c r="A212" s="13" t="s">
        <v>24</v>
      </c>
      <c r="B212" s="13" t="s">
        <v>121</v>
      </c>
      <c r="C212" s="13" t="s">
        <v>122</v>
      </c>
      <c r="D212" s="13" t="s">
        <v>13</v>
      </c>
      <c r="E212" s="9" t="s">
        <v>14</v>
      </c>
      <c r="F212" s="9"/>
      <c r="G212" s="16">
        <v>183098</v>
      </c>
      <c r="H212" s="19">
        <v>538183.9</v>
      </c>
      <c r="I212" s="19">
        <v>538183.9</v>
      </c>
      <c r="J212" s="19">
        <v>538183.9</v>
      </c>
      <c r="K212" s="41">
        <f t="shared" si="57"/>
        <v>100</v>
      </c>
    </row>
    <row r="213" spans="1:11" ht="89.25" outlineLevel="1" x14ac:dyDescent="0.2">
      <c r="A213" s="14" t="s">
        <v>24</v>
      </c>
      <c r="B213" s="14" t="s">
        <v>121</v>
      </c>
      <c r="C213" s="14" t="s">
        <v>435</v>
      </c>
      <c r="D213" s="14"/>
      <c r="E213" s="15" t="s">
        <v>436</v>
      </c>
      <c r="F213" s="9"/>
      <c r="G213" s="16">
        <f>G214+G216+G218</f>
        <v>593982</v>
      </c>
      <c r="H213" s="16">
        <f t="shared" ref="H213:J213" si="60">H214+H216+H218</f>
        <v>1239602.49</v>
      </c>
      <c r="I213" s="16">
        <f t="shared" si="60"/>
        <v>1239602.49</v>
      </c>
      <c r="J213" s="16">
        <f t="shared" si="60"/>
        <v>1239602.49</v>
      </c>
      <c r="K213" s="41">
        <f t="shared" si="57"/>
        <v>100</v>
      </c>
    </row>
    <row r="214" spans="1:11" ht="25.5" outlineLevel="1" x14ac:dyDescent="0.2">
      <c r="A214" s="13" t="s">
        <v>24</v>
      </c>
      <c r="B214" s="13" t="s">
        <v>121</v>
      </c>
      <c r="C214" s="13" t="s">
        <v>124</v>
      </c>
      <c r="D214" s="13"/>
      <c r="E214" s="9" t="s">
        <v>125</v>
      </c>
      <c r="F214" s="9"/>
      <c r="G214" s="16">
        <v>0</v>
      </c>
      <c r="H214" s="19">
        <v>200000</v>
      </c>
      <c r="I214" s="19">
        <v>200000</v>
      </c>
      <c r="J214" s="19">
        <v>200000</v>
      </c>
      <c r="K214" s="41">
        <f t="shared" si="57"/>
        <v>100</v>
      </c>
    </row>
    <row r="215" spans="1:11" ht="38.25" outlineLevel="1" x14ac:dyDescent="0.2">
      <c r="A215" s="13" t="s">
        <v>24</v>
      </c>
      <c r="B215" s="13" t="s">
        <v>121</v>
      </c>
      <c r="C215" s="13" t="s">
        <v>124</v>
      </c>
      <c r="D215" s="13" t="s">
        <v>13</v>
      </c>
      <c r="E215" s="9" t="s">
        <v>14</v>
      </c>
      <c r="F215" s="9"/>
      <c r="G215" s="16">
        <v>0</v>
      </c>
      <c r="H215" s="19">
        <v>200000</v>
      </c>
      <c r="I215" s="19">
        <v>200000</v>
      </c>
      <c r="J215" s="19">
        <v>200000</v>
      </c>
      <c r="K215" s="41">
        <f t="shared" si="57"/>
        <v>100</v>
      </c>
    </row>
    <row r="216" spans="1:11" ht="51" outlineLevel="1" x14ac:dyDescent="0.2">
      <c r="A216" s="13" t="s">
        <v>24</v>
      </c>
      <c r="B216" s="13" t="s">
        <v>121</v>
      </c>
      <c r="C216" s="13" t="s">
        <v>126</v>
      </c>
      <c r="D216" s="13"/>
      <c r="E216" s="9" t="s">
        <v>127</v>
      </c>
      <c r="F216" s="9"/>
      <c r="G216" s="16">
        <v>241182</v>
      </c>
      <c r="H216" s="19">
        <v>257677.15</v>
      </c>
      <c r="I216" s="19">
        <v>257677.15</v>
      </c>
      <c r="J216" s="19">
        <v>257677.15</v>
      </c>
      <c r="K216" s="41">
        <f t="shared" si="57"/>
        <v>100</v>
      </c>
    </row>
    <row r="217" spans="1:11" ht="38.25" outlineLevel="1" x14ac:dyDescent="0.2">
      <c r="A217" s="13" t="s">
        <v>24</v>
      </c>
      <c r="B217" s="13" t="s">
        <v>121</v>
      </c>
      <c r="C217" s="13" t="s">
        <v>126</v>
      </c>
      <c r="D217" s="13" t="s">
        <v>13</v>
      </c>
      <c r="E217" s="9" t="s">
        <v>14</v>
      </c>
      <c r="F217" s="9"/>
      <c r="G217" s="16">
        <v>241182</v>
      </c>
      <c r="H217" s="19">
        <v>257677.15</v>
      </c>
      <c r="I217" s="19">
        <v>257677.15</v>
      </c>
      <c r="J217" s="19">
        <v>257677.15</v>
      </c>
      <c r="K217" s="41">
        <f t="shared" si="57"/>
        <v>100</v>
      </c>
    </row>
    <row r="218" spans="1:11" outlineLevel="1" x14ac:dyDescent="0.2">
      <c r="A218" s="13" t="s">
        <v>24</v>
      </c>
      <c r="B218" s="13" t="s">
        <v>121</v>
      </c>
      <c r="C218" s="13" t="s">
        <v>128</v>
      </c>
      <c r="D218" s="13"/>
      <c r="E218" s="9" t="s">
        <v>129</v>
      </c>
      <c r="F218" s="9"/>
      <c r="G218" s="16">
        <v>352800</v>
      </c>
      <c r="H218" s="19">
        <v>781925.34</v>
      </c>
      <c r="I218" s="19">
        <v>781925.34</v>
      </c>
      <c r="J218" s="19">
        <v>781925.34</v>
      </c>
      <c r="K218" s="41">
        <f t="shared" si="57"/>
        <v>100</v>
      </c>
    </row>
    <row r="219" spans="1:11" ht="38.25" outlineLevel="1" x14ac:dyDescent="0.2">
      <c r="A219" s="13" t="s">
        <v>24</v>
      </c>
      <c r="B219" s="13" t="s">
        <v>121</v>
      </c>
      <c r="C219" s="13" t="s">
        <v>128</v>
      </c>
      <c r="D219" s="13" t="s">
        <v>13</v>
      </c>
      <c r="E219" s="9" t="s">
        <v>14</v>
      </c>
      <c r="F219" s="9"/>
      <c r="G219" s="16">
        <v>352800</v>
      </c>
      <c r="H219" s="19">
        <v>781925.34</v>
      </c>
      <c r="I219" s="19">
        <v>781925.34</v>
      </c>
      <c r="J219" s="19">
        <v>781925.34</v>
      </c>
      <c r="K219" s="41">
        <f t="shared" si="57"/>
        <v>100</v>
      </c>
    </row>
    <row r="220" spans="1:11" ht="25.5" outlineLevel="1" x14ac:dyDescent="0.2">
      <c r="A220" s="14" t="s">
        <v>24</v>
      </c>
      <c r="B220" s="14" t="s">
        <v>121</v>
      </c>
      <c r="C220" s="14" t="s">
        <v>437</v>
      </c>
      <c r="D220" s="14"/>
      <c r="E220" s="15" t="s">
        <v>438</v>
      </c>
      <c r="F220" s="9"/>
      <c r="G220" s="16">
        <v>2544000</v>
      </c>
      <c r="H220" s="19">
        <v>2924793.6</v>
      </c>
      <c r="I220" s="19">
        <v>2924793.6</v>
      </c>
      <c r="J220" s="19">
        <v>2924793.6</v>
      </c>
      <c r="K220" s="41">
        <f t="shared" si="57"/>
        <v>100</v>
      </c>
    </row>
    <row r="221" spans="1:11" ht="38.25" outlineLevel="1" x14ac:dyDescent="0.2">
      <c r="A221" s="13" t="s">
        <v>24</v>
      </c>
      <c r="B221" s="13" t="s">
        <v>121</v>
      </c>
      <c r="C221" s="13" t="s">
        <v>130</v>
      </c>
      <c r="D221" s="13"/>
      <c r="E221" s="9" t="s">
        <v>131</v>
      </c>
      <c r="F221" s="9"/>
      <c r="G221" s="16">
        <v>2544000</v>
      </c>
      <c r="H221" s="19">
        <v>2924793.6</v>
      </c>
      <c r="I221" s="19">
        <v>2924793.6</v>
      </c>
      <c r="J221" s="19">
        <v>2924793.6</v>
      </c>
      <c r="K221" s="41">
        <f t="shared" si="57"/>
        <v>100</v>
      </c>
    </row>
    <row r="222" spans="1:11" ht="38.25" outlineLevel="1" x14ac:dyDescent="0.2">
      <c r="A222" s="13" t="s">
        <v>24</v>
      </c>
      <c r="B222" s="13" t="s">
        <v>121</v>
      </c>
      <c r="C222" s="13" t="s">
        <v>130</v>
      </c>
      <c r="D222" s="13" t="s">
        <v>13</v>
      </c>
      <c r="E222" s="9" t="s">
        <v>14</v>
      </c>
      <c r="F222" s="9"/>
      <c r="G222" s="16">
        <v>2544000</v>
      </c>
      <c r="H222" s="19">
        <v>2924793.6</v>
      </c>
      <c r="I222" s="19">
        <v>2924793.6</v>
      </c>
      <c r="J222" s="19">
        <v>2924793.6</v>
      </c>
      <c r="K222" s="41">
        <f t="shared" si="57"/>
        <v>100</v>
      </c>
    </row>
    <row r="223" spans="1:11" outlineLevel="1" x14ac:dyDescent="0.2">
      <c r="A223" s="14" t="s">
        <v>24</v>
      </c>
      <c r="B223" s="14" t="s">
        <v>121</v>
      </c>
      <c r="C223" s="14" t="s">
        <v>439</v>
      </c>
      <c r="D223" s="14"/>
      <c r="E223" s="15" t="s">
        <v>440</v>
      </c>
      <c r="F223" s="9"/>
      <c r="G223" s="16">
        <v>40520</v>
      </c>
      <c r="H223" s="19">
        <v>30612</v>
      </c>
      <c r="I223" s="19">
        <v>30612</v>
      </c>
      <c r="J223" s="19">
        <v>30612</v>
      </c>
      <c r="K223" s="41">
        <f t="shared" si="57"/>
        <v>100</v>
      </c>
    </row>
    <row r="224" spans="1:11" ht="38.25" outlineLevel="1" x14ac:dyDescent="0.2">
      <c r="A224" s="14" t="s">
        <v>24</v>
      </c>
      <c r="B224" s="14" t="s">
        <v>121</v>
      </c>
      <c r="C224" s="14" t="s">
        <v>132</v>
      </c>
      <c r="D224" s="14"/>
      <c r="E224" s="15" t="s">
        <v>133</v>
      </c>
      <c r="F224" s="9"/>
      <c r="G224" s="16">
        <v>40520</v>
      </c>
      <c r="H224" s="19">
        <v>30612</v>
      </c>
      <c r="I224" s="19">
        <v>30612</v>
      </c>
      <c r="J224" s="19">
        <v>30612</v>
      </c>
      <c r="K224" s="41">
        <f t="shared" si="57"/>
        <v>100</v>
      </c>
    </row>
    <row r="225" spans="1:11" ht="38.25" outlineLevel="1" x14ac:dyDescent="0.2">
      <c r="A225" s="13" t="s">
        <v>24</v>
      </c>
      <c r="B225" s="13" t="s">
        <v>121</v>
      </c>
      <c r="C225" s="13" t="s">
        <v>132</v>
      </c>
      <c r="D225" s="13" t="s">
        <v>13</v>
      </c>
      <c r="E225" s="9" t="s">
        <v>14</v>
      </c>
      <c r="F225" s="9"/>
      <c r="G225" s="16">
        <v>40520</v>
      </c>
      <c r="H225" s="19">
        <v>30612</v>
      </c>
      <c r="I225" s="19">
        <v>30612</v>
      </c>
      <c r="J225" s="19">
        <v>30612</v>
      </c>
      <c r="K225" s="41">
        <f t="shared" si="57"/>
        <v>100</v>
      </c>
    </row>
    <row r="226" spans="1:11" ht="25.5" outlineLevel="1" x14ac:dyDescent="0.2">
      <c r="A226" s="14" t="s">
        <v>24</v>
      </c>
      <c r="B226" s="14" t="s">
        <v>121</v>
      </c>
      <c r="C226" s="14" t="s">
        <v>441</v>
      </c>
      <c r="D226" s="14"/>
      <c r="E226" s="15" t="s">
        <v>442</v>
      </c>
      <c r="F226" s="9"/>
      <c r="G226" s="16">
        <f>G227+G229</f>
        <v>2656754.98</v>
      </c>
      <c r="H226" s="16">
        <f t="shared" ref="H226:J226" si="61">H227+H229</f>
        <v>2731107.5599999996</v>
      </c>
      <c r="I226" s="16">
        <f t="shared" si="61"/>
        <v>2731107.5599999996</v>
      </c>
      <c r="J226" s="16">
        <f t="shared" si="61"/>
        <v>2731107.5599999996</v>
      </c>
      <c r="K226" s="41">
        <f t="shared" si="57"/>
        <v>100</v>
      </c>
    </row>
    <row r="227" spans="1:11" ht="38.25" outlineLevel="1" x14ac:dyDescent="0.2">
      <c r="A227" s="14" t="s">
        <v>24</v>
      </c>
      <c r="B227" s="14" t="s">
        <v>121</v>
      </c>
      <c r="C227" s="14" t="s">
        <v>134</v>
      </c>
      <c r="D227" s="14"/>
      <c r="E227" s="15" t="s">
        <v>135</v>
      </c>
      <c r="F227" s="9"/>
      <c r="G227" s="16">
        <v>1651754.98</v>
      </c>
      <c r="H227" s="19">
        <v>2263988.5299999998</v>
      </c>
      <c r="I227" s="19">
        <v>2263988.5299999998</v>
      </c>
      <c r="J227" s="19">
        <v>2263988.5299999998</v>
      </c>
      <c r="K227" s="41">
        <f t="shared" si="57"/>
        <v>100</v>
      </c>
    </row>
    <row r="228" spans="1:11" ht="38.25" outlineLevel="1" x14ac:dyDescent="0.2">
      <c r="A228" s="13" t="s">
        <v>24</v>
      </c>
      <c r="B228" s="13" t="s">
        <v>121</v>
      </c>
      <c r="C228" s="13" t="s">
        <v>134</v>
      </c>
      <c r="D228" s="13" t="s">
        <v>13</v>
      </c>
      <c r="E228" s="9" t="s">
        <v>14</v>
      </c>
      <c r="F228" s="9"/>
      <c r="G228" s="16">
        <v>1651754.98</v>
      </c>
      <c r="H228" s="19">
        <v>2263988.5299999998</v>
      </c>
      <c r="I228" s="19">
        <v>2263988.5299999998</v>
      </c>
      <c r="J228" s="19">
        <v>2263988.5299999998</v>
      </c>
      <c r="K228" s="41">
        <f t="shared" si="57"/>
        <v>100</v>
      </c>
    </row>
    <row r="229" spans="1:11" ht="38.25" outlineLevel="1" x14ac:dyDescent="0.2">
      <c r="A229" s="13" t="s">
        <v>24</v>
      </c>
      <c r="B229" s="13" t="s">
        <v>121</v>
      </c>
      <c r="C229" s="13" t="s">
        <v>136</v>
      </c>
      <c r="D229" s="13"/>
      <c r="E229" s="9" t="s">
        <v>137</v>
      </c>
      <c r="F229" s="9"/>
      <c r="G229" s="16">
        <v>1005000</v>
      </c>
      <c r="H229" s="19">
        <v>467119.03</v>
      </c>
      <c r="I229" s="19">
        <v>467119.03</v>
      </c>
      <c r="J229" s="19">
        <v>467119.03</v>
      </c>
      <c r="K229" s="41">
        <f t="shared" si="57"/>
        <v>100</v>
      </c>
    </row>
    <row r="230" spans="1:11" ht="38.25" outlineLevel="1" x14ac:dyDescent="0.2">
      <c r="A230" s="13" t="s">
        <v>24</v>
      </c>
      <c r="B230" s="13" t="s">
        <v>121</v>
      </c>
      <c r="C230" s="13" t="s">
        <v>136</v>
      </c>
      <c r="D230" s="13" t="s">
        <v>13</v>
      </c>
      <c r="E230" s="9" t="s">
        <v>14</v>
      </c>
      <c r="F230" s="9"/>
      <c r="G230" s="16">
        <v>1005000</v>
      </c>
      <c r="H230" s="19">
        <v>467119.03</v>
      </c>
      <c r="I230" s="19">
        <v>467119.03</v>
      </c>
      <c r="J230" s="19">
        <v>467119.03</v>
      </c>
      <c r="K230" s="41">
        <f t="shared" si="57"/>
        <v>100</v>
      </c>
    </row>
    <row r="231" spans="1:11" ht="38.25" outlineLevel="1" x14ac:dyDescent="0.2">
      <c r="A231" s="14" t="s">
        <v>24</v>
      </c>
      <c r="B231" s="14" t="s">
        <v>121</v>
      </c>
      <c r="C231" s="14" t="s">
        <v>443</v>
      </c>
      <c r="D231" s="14"/>
      <c r="E231" s="15" t="s">
        <v>444</v>
      </c>
      <c r="F231" s="9"/>
      <c r="G231" s="16">
        <v>1062765.52</v>
      </c>
      <c r="H231" s="19">
        <v>3200000</v>
      </c>
      <c r="I231" s="19">
        <v>3200000</v>
      </c>
      <c r="J231" s="19">
        <v>3200000</v>
      </c>
      <c r="K231" s="41">
        <f t="shared" si="57"/>
        <v>100</v>
      </c>
    </row>
    <row r="232" spans="1:11" ht="25.5" outlineLevel="1" x14ac:dyDescent="0.2">
      <c r="A232" s="14" t="s">
        <v>24</v>
      </c>
      <c r="B232" s="14" t="s">
        <v>121</v>
      </c>
      <c r="C232" s="14" t="s">
        <v>138</v>
      </c>
      <c r="D232" s="14"/>
      <c r="E232" s="15" t="s">
        <v>139</v>
      </c>
      <c r="F232" s="9"/>
      <c r="G232" s="16">
        <v>1062765.52</v>
      </c>
      <c r="H232" s="19">
        <v>3200000</v>
      </c>
      <c r="I232" s="19">
        <v>3200000</v>
      </c>
      <c r="J232" s="19">
        <v>3200000</v>
      </c>
      <c r="K232" s="41">
        <f t="shared" si="57"/>
        <v>100</v>
      </c>
    </row>
    <row r="233" spans="1:11" ht="38.25" outlineLevel="1" x14ac:dyDescent="0.2">
      <c r="A233" s="13" t="s">
        <v>24</v>
      </c>
      <c r="B233" s="13" t="s">
        <v>121</v>
      </c>
      <c r="C233" s="13" t="s">
        <v>138</v>
      </c>
      <c r="D233" s="13" t="s">
        <v>13</v>
      </c>
      <c r="E233" s="9" t="s">
        <v>14</v>
      </c>
      <c r="F233" s="9"/>
      <c r="G233" s="16">
        <v>1062765.52</v>
      </c>
      <c r="H233" s="19">
        <v>3200000</v>
      </c>
      <c r="I233" s="19">
        <v>3200000</v>
      </c>
      <c r="J233" s="19">
        <v>3200000</v>
      </c>
      <c r="K233" s="41">
        <f t="shared" si="57"/>
        <v>100</v>
      </c>
    </row>
    <row r="234" spans="1:11" ht="38.25" outlineLevel="1" x14ac:dyDescent="0.2">
      <c r="A234" s="14" t="s">
        <v>24</v>
      </c>
      <c r="B234" s="14" t="s">
        <v>121</v>
      </c>
      <c r="C234" s="14" t="s">
        <v>445</v>
      </c>
      <c r="D234" s="14"/>
      <c r="E234" s="15" t="s">
        <v>446</v>
      </c>
      <c r="F234" s="9"/>
      <c r="G234" s="16">
        <f>G235</f>
        <v>5277271.5199999996</v>
      </c>
      <c r="H234" s="16">
        <f t="shared" ref="H234:J234" si="62">H235</f>
        <v>5684329.2399999993</v>
      </c>
      <c r="I234" s="16">
        <f t="shared" si="62"/>
        <v>5684329.2399999993</v>
      </c>
      <c r="J234" s="16">
        <f t="shared" si="62"/>
        <v>5684329.2399999993</v>
      </c>
      <c r="K234" s="41">
        <f t="shared" si="57"/>
        <v>100</v>
      </c>
    </row>
    <row r="235" spans="1:11" ht="38.25" outlineLevel="1" x14ac:dyDescent="0.2">
      <c r="A235" s="14" t="s">
        <v>24</v>
      </c>
      <c r="B235" s="14" t="s">
        <v>121</v>
      </c>
      <c r="C235" s="14" t="s">
        <v>140</v>
      </c>
      <c r="D235" s="14"/>
      <c r="E235" s="15" t="s">
        <v>60</v>
      </c>
      <c r="F235" s="9"/>
      <c r="G235" s="16">
        <f>G236+G237+G238</f>
        <v>5277271.5199999996</v>
      </c>
      <c r="H235" s="16">
        <f t="shared" ref="H235:J235" si="63">H236+H237+H238</f>
        <v>5684329.2399999993</v>
      </c>
      <c r="I235" s="16">
        <f t="shared" si="63"/>
        <v>5684329.2399999993</v>
      </c>
      <c r="J235" s="16">
        <f t="shared" si="63"/>
        <v>5684329.2399999993</v>
      </c>
      <c r="K235" s="41">
        <f t="shared" si="57"/>
        <v>100</v>
      </c>
    </row>
    <row r="236" spans="1:11" ht="76.5" outlineLevel="1" x14ac:dyDescent="0.2">
      <c r="A236" s="13" t="s">
        <v>24</v>
      </c>
      <c r="B236" s="13" t="s">
        <v>121</v>
      </c>
      <c r="C236" s="13" t="s">
        <v>140</v>
      </c>
      <c r="D236" s="13" t="s">
        <v>10</v>
      </c>
      <c r="E236" s="9" t="s">
        <v>12</v>
      </c>
      <c r="F236" s="9"/>
      <c r="G236" s="16">
        <v>4969071.5199999996</v>
      </c>
      <c r="H236" s="19">
        <v>4971428.3499999996</v>
      </c>
      <c r="I236" s="19">
        <v>4971428.3499999996</v>
      </c>
      <c r="J236" s="19">
        <v>4971428.3499999996</v>
      </c>
      <c r="K236" s="41">
        <f t="shared" si="57"/>
        <v>100</v>
      </c>
    </row>
    <row r="237" spans="1:11" ht="38.25" outlineLevel="1" x14ac:dyDescent="0.2">
      <c r="A237" s="13" t="s">
        <v>24</v>
      </c>
      <c r="B237" s="13" t="s">
        <v>121</v>
      </c>
      <c r="C237" s="13" t="s">
        <v>140</v>
      </c>
      <c r="D237" s="13" t="s">
        <v>13</v>
      </c>
      <c r="E237" s="9" t="s">
        <v>14</v>
      </c>
      <c r="F237" s="9"/>
      <c r="G237" s="16">
        <v>299200</v>
      </c>
      <c r="H237" s="19">
        <v>704529.89</v>
      </c>
      <c r="I237" s="19">
        <v>704529.89</v>
      </c>
      <c r="J237" s="19">
        <v>704529.89</v>
      </c>
      <c r="K237" s="41">
        <f t="shared" si="57"/>
        <v>100</v>
      </c>
    </row>
    <row r="238" spans="1:11" outlineLevel="1" x14ac:dyDescent="0.2">
      <c r="A238" s="13" t="s">
        <v>24</v>
      </c>
      <c r="B238" s="13" t="s">
        <v>121</v>
      </c>
      <c r="C238" s="13" t="s">
        <v>140</v>
      </c>
      <c r="D238" s="13" t="s">
        <v>33</v>
      </c>
      <c r="E238" s="9" t="s">
        <v>34</v>
      </c>
      <c r="F238" s="9"/>
      <c r="G238" s="16">
        <v>9000</v>
      </c>
      <c r="H238" s="19">
        <v>8371</v>
      </c>
      <c r="I238" s="19">
        <v>8371</v>
      </c>
      <c r="J238" s="19">
        <v>8371</v>
      </c>
      <c r="K238" s="41">
        <f t="shared" si="57"/>
        <v>100</v>
      </c>
    </row>
    <row r="239" spans="1:11" ht="25.5" outlineLevel="1" x14ac:dyDescent="0.2">
      <c r="A239" s="14" t="s">
        <v>24</v>
      </c>
      <c r="B239" s="14" t="s">
        <v>121</v>
      </c>
      <c r="C239" s="14" t="s">
        <v>406</v>
      </c>
      <c r="D239" s="14"/>
      <c r="E239" s="15" t="s">
        <v>405</v>
      </c>
      <c r="F239" s="9"/>
      <c r="G239" s="16">
        <v>8000</v>
      </c>
      <c r="H239" s="19">
        <v>8200</v>
      </c>
      <c r="I239" s="19">
        <v>8200</v>
      </c>
      <c r="J239" s="19">
        <v>8200</v>
      </c>
      <c r="K239" s="41">
        <f t="shared" si="57"/>
        <v>100</v>
      </c>
    </row>
    <row r="240" spans="1:11" ht="51" outlineLevel="1" x14ac:dyDescent="0.2">
      <c r="A240" s="14" t="s">
        <v>24</v>
      </c>
      <c r="B240" s="14" t="s">
        <v>121</v>
      </c>
      <c r="C240" s="14" t="s">
        <v>141</v>
      </c>
      <c r="D240" s="14"/>
      <c r="E240" s="15" t="s">
        <v>142</v>
      </c>
      <c r="F240" s="9"/>
      <c r="G240" s="16">
        <v>8000</v>
      </c>
      <c r="H240" s="19">
        <v>8200</v>
      </c>
      <c r="I240" s="19">
        <v>8200</v>
      </c>
      <c r="J240" s="19">
        <v>8200</v>
      </c>
      <c r="K240" s="41">
        <f t="shared" si="57"/>
        <v>100</v>
      </c>
    </row>
    <row r="241" spans="1:11" ht="38.25" outlineLevel="1" x14ac:dyDescent="0.2">
      <c r="A241" s="13" t="s">
        <v>24</v>
      </c>
      <c r="B241" s="13" t="s">
        <v>121</v>
      </c>
      <c r="C241" s="13" t="s">
        <v>141</v>
      </c>
      <c r="D241" s="13" t="s">
        <v>13</v>
      </c>
      <c r="E241" s="9" t="s">
        <v>14</v>
      </c>
      <c r="F241" s="9"/>
      <c r="G241" s="16">
        <v>8000</v>
      </c>
      <c r="H241" s="19">
        <v>8200</v>
      </c>
      <c r="I241" s="19">
        <v>8200</v>
      </c>
      <c r="J241" s="19">
        <v>8200</v>
      </c>
      <c r="K241" s="41">
        <f t="shared" si="57"/>
        <v>100</v>
      </c>
    </row>
    <row r="242" spans="1:11" ht="63.75" outlineLevel="1" x14ac:dyDescent="0.2">
      <c r="A242" s="14" t="s">
        <v>24</v>
      </c>
      <c r="B242" s="14" t="s">
        <v>121</v>
      </c>
      <c r="C242" s="14" t="s">
        <v>447</v>
      </c>
      <c r="D242" s="14"/>
      <c r="E242" s="15" t="s">
        <v>448</v>
      </c>
      <c r="F242" s="9"/>
      <c r="G242" s="16">
        <v>1391238.27</v>
      </c>
      <c r="H242" s="19">
        <v>1418679.71</v>
      </c>
      <c r="I242" s="19">
        <v>1418679.71</v>
      </c>
      <c r="J242" s="19">
        <v>1418679.71</v>
      </c>
      <c r="K242" s="41">
        <f t="shared" si="57"/>
        <v>100</v>
      </c>
    </row>
    <row r="243" spans="1:11" ht="51" outlineLevel="1" x14ac:dyDescent="0.2">
      <c r="A243" s="14" t="s">
        <v>24</v>
      </c>
      <c r="B243" s="14" t="s">
        <v>121</v>
      </c>
      <c r="C243" s="14" t="s">
        <v>143</v>
      </c>
      <c r="D243" s="14"/>
      <c r="E243" s="15" t="s">
        <v>144</v>
      </c>
      <c r="F243" s="9"/>
      <c r="G243" s="16">
        <v>1391238.27</v>
      </c>
      <c r="H243" s="19">
        <v>1418679.71</v>
      </c>
      <c r="I243" s="19">
        <v>1418679.71</v>
      </c>
      <c r="J243" s="19">
        <v>1418679.71</v>
      </c>
      <c r="K243" s="41">
        <f t="shared" si="57"/>
        <v>100</v>
      </c>
    </row>
    <row r="244" spans="1:11" ht="38.25" outlineLevel="1" x14ac:dyDescent="0.2">
      <c r="A244" s="13" t="s">
        <v>24</v>
      </c>
      <c r="B244" s="13" t="s">
        <v>121</v>
      </c>
      <c r="C244" s="13" t="s">
        <v>143</v>
      </c>
      <c r="D244" s="13" t="s">
        <v>13</v>
      </c>
      <c r="E244" s="9" t="s">
        <v>14</v>
      </c>
      <c r="F244" s="9"/>
      <c r="G244" s="16">
        <v>1391238.27</v>
      </c>
      <c r="H244" s="19">
        <v>1418679.71</v>
      </c>
      <c r="I244" s="19">
        <v>1418679.71</v>
      </c>
      <c r="J244" s="19">
        <v>1418679.71</v>
      </c>
      <c r="K244" s="41">
        <f t="shared" si="57"/>
        <v>100</v>
      </c>
    </row>
    <row r="245" spans="1:11" ht="25.5" outlineLevel="1" x14ac:dyDescent="0.2">
      <c r="A245" s="14" t="s">
        <v>24</v>
      </c>
      <c r="B245" s="14" t="s">
        <v>121</v>
      </c>
      <c r="C245" s="14" t="s">
        <v>449</v>
      </c>
      <c r="D245" s="14"/>
      <c r="E245" s="15" t="s">
        <v>450</v>
      </c>
      <c r="F245" s="9"/>
      <c r="G245" s="16">
        <v>109000</v>
      </c>
      <c r="H245" s="19">
        <v>80604</v>
      </c>
      <c r="I245" s="19">
        <v>80604</v>
      </c>
      <c r="J245" s="19">
        <v>80604</v>
      </c>
      <c r="K245" s="41">
        <f t="shared" si="57"/>
        <v>100</v>
      </c>
    </row>
    <row r="246" spans="1:11" ht="25.5" outlineLevel="1" x14ac:dyDescent="0.2">
      <c r="A246" s="14" t="s">
        <v>24</v>
      </c>
      <c r="B246" s="14" t="s">
        <v>121</v>
      </c>
      <c r="C246" s="14" t="s">
        <v>145</v>
      </c>
      <c r="D246" s="14"/>
      <c r="E246" s="15" t="s">
        <v>146</v>
      </c>
      <c r="F246" s="9"/>
      <c r="G246" s="16">
        <v>109000</v>
      </c>
      <c r="H246" s="19">
        <v>80604</v>
      </c>
      <c r="I246" s="19">
        <v>80604</v>
      </c>
      <c r="J246" s="19">
        <v>80604</v>
      </c>
      <c r="K246" s="41">
        <f t="shared" si="57"/>
        <v>100</v>
      </c>
    </row>
    <row r="247" spans="1:11" ht="38.25" outlineLevel="1" x14ac:dyDescent="0.2">
      <c r="A247" s="13" t="s">
        <v>24</v>
      </c>
      <c r="B247" s="13" t="s">
        <v>121</v>
      </c>
      <c r="C247" s="13" t="s">
        <v>145</v>
      </c>
      <c r="D247" s="13" t="s">
        <v>13</v>
      </c>
      <c r="E247" s="9" t="s">
        <v>14</v>
      </c>
      <c r="F247" s="9"/>
      <c r="G247" s="16">
        <v>109000</v>
      </c>
      <c r="H247" s="19">
        <v>80604</v>
      </c>
      <c r="I247" s="19">
        <v>80604</v>
      </c>
      <c r="J247" s="19">
        <v>80604</v>
      </c>
      <c r="K247" s="41">
        <f t="shared" si="57"/>
        <v>100</v>
      </c>
    </row>
    <row r="248" spans="1:11" ht="25.5" outlineLevel="1" x14ac:dyDescent="0.2">
      <c r="A248" s="14" t="s">
        <v>24</v>
      </c>
      <c r="B248" s="14" t="s">
        <v>121</v>
      </c>
      <c r="C248" s="14" t="s">
        <v>451</v>
      </c>
      <c r="D248" s="13"/>
      <c r="E248" s="9" t="s">
        <v>430</v>
      </c>
      <c r="F248" s="9"/>
      <c r="G248" s="16">
        <v>296749.3</v>
      </c>
      <c r="H248" s="19">
        <v>2475645.9300000002</v>
      </c>
      <c r="I248" s="19">
        <v>2475645.9300000002</v>
      </c>
      <c r="J248" s="19">
        <v>2475645.9300000002</v>
      </c>
      <c r="K248" s="41">
        <f t="shared" si="57"/>
        <v>100</v>
      </c>
    </row>
    <row r="249" spans="1:11" ht="25.5" outlineLevel="1" x14ac:dyDescent="0.2">
      <c r="A249" s="13" t="s">
        <v>24</v>
      </c>
      <c r="B249" s="13" t="s">
        <v>121</v>
      </c>
      <c r="C249" s="13" t="s">
        <v>147</v>
      </c>
      <c r="D249" s="13"/>
      <c r="E249" s="9" t="s">
        <v>148</v>
      </c>
      <c r="F249" s="9"/>
      <c r="G249" s="16">
        <v>296749.3</v>
      </c>
      <c r="H249" s="19">
        <v>2475645.9300000002</v>
      </c>
      <c r="I249" s="19">
        <v>2475645.9300000002</v>
      </c>
      <c r="J249" s="19">
        <v>2475645.9300000002</v>
      </c>
      <c r="K249" s="41">
        <f t="shared" si="57"/>
        <v>100</v>
      </c>
    </row>
    <row r="250" spans="1:11" ht="38.25" outlineLevel="1" x14ac:dyDescent="0.2">
      <c r="A250" s="13" t="s">
        <v>24</v>
      </c>
      <c r="B250" s="13" t="s">
        <v>121</v>
      </c>
      <c r="C250" s="13" t="s">
        <v>147</v>
      </c>
      <c r="D250" s="13" t="s">
        <v>13</v>
      </c>
      <c r="E250" s="9" t="s">
        <v>14</v>
      </c>
      <c r="F250" s="9"/>
      <c r="G250" s="16">
        <v>296749.3</v>
      </c>
      <c r="H250" s="19">
        <v>2475645.9300000002</v>
      </c>
      <c r="I250" s="19">
        <v>2475645.9300000002</v>
      </c>
      <c r="J250" s="19">
        <v>2475645.9300000002</v>
      </c>
      <c r="K250" s="41">
        <f t="shared" si="57"/>
        <v>100</v>
      </c>
    </row>
    <row r="251" spans="1:11" ht="38.25" outlineLevel="1" x14ac:dyDescent="0.2">
      <c r="A251" s="14" t="s">
        <v>24</v>
      </c>
      <c r="B251" s="14" t="s">
        <v>121</v>
      </c>
      <c r="C251" s="14" t="s">
        <v>452</v>
      </c>
      <c r="D251" s="14"/>
      <c r="E251" s="15" t="s">
        <v>453</v>
      </c>
      <c r="F251" s="9"/>
      <c r="G251" s="16">
        <v>726483.29</v>
      </c>
      <c r="H251" s="16">
        <v>726483.29</v>
      </c>
      <c r="I251" s="16">
        <v>726483.29</v>
      </c>
      <c r="J251" s="19">
        <v>726483.29</v>
      </c>
      <c r="K251" s="41">
        <f t="shared" si="57"/>
        <v>100</v>
      </c>
    </row>
    <row r="252" spans="1:11" ht="25.5" outlineLevel="1" x14ac:dyDescent="0.2">
      <c r="A252" s="14" t="s">
        <v>24</v>
      </c>
      <c r="B252" s="14" t="s">
        <v>121</v>
      </c>
      <c r="C252" s="14" t="s">
        <v>149</v>
      </c>
      <c r="D252" s="14"/>
      <c r="E252" s="15" t="s">
        <v>150</v>
      </c>
      <c r="F252" s="9"/>
      <c r="G252" s="16">
        <v>726483.29</v>
      </c>
      <c r="H252" s="16">
        <v>726483.29</v>
      </c>
      <c r="I252" s="16">
        <v>726483.29</v>
      </c>
      <c r="J252" s="19">
        <v>726483.29</v>
      </c>
      <c r="K252" s="41">
        <f t="shared" si="57"/>
        <v>100</v>
      </c>
    </row>
    <row r="253" spans="1:11" ht="38.25" outlineLevel="1" x14ac:dyDescent="0.2">
      <c r="A253" s="13" t="s">
        <v>24</v>
      </c>
      <c r="B253" s="13" t="s">
        <v>121</v>
      </c>
      <c r="C253" s="13" t="s">
        <v>149</v>
      </c>
      <c r="D253" s="13" t="s">
        <v>13</v>
      </c>
      <c r="E253" s="9" t="s">
        <v>14</v>
      </c>
      <c r="F253" s="9"/>
      <c r="G253" s="16">
        <v>726483.29</v>
      </c>
      <c r="H253" s="16">
        <v>726483.29</v>
      </c>
      <c r="I253" s="16">
        <v>726483.29</v>
      </c>
      <c r="J253" s="19">
        <v>726483.29</v>
      </c>
      <c r="K253" s="41">
        <f t="shared" si="57"/>
        <v>100</v>
      </c>
    </row>
    <row r="254" spans="1:11" ht="38.25" outlineLevel="1" x14ac:dyDescent="0.2">
      <c r="A254" s="14" t="s">
        <v>24</v>
      </c>
      <c r="B254" s="14" t="s">
        <v>121</v>
      </c>
      <c r="C254" s="14" t="s">
        <v>454</v>
      </c>
      <c r="D254" s="14"/>
      <c r="E254" s="15" t="s">
        <v>455</v>
      </c>
      <c r="F254" s="9"/>
      <c r="G254" s="16">
        <v>3855762.86</v>
      </c>
      <c r="H254" s="16">
        <v>0</v>
      </c>
      <c r="I254" s="16">
        <v>0</v>
      </c>
      <c r="J254" s="19">
        <v>0</v>
      </c>
      <c r="K254" s="41">
        <v>0</v>
      </c>
    </row>
    <row r="255" spans="1:11" ht="25.5" outlineLevel="1" x14ac:dyDescent="0.2">
      <c r="A255" s="14" t="s">
        <v>24</v>
      </c>
      <c r="B255" s="14" t="s">
        <v>121</v>
      </c>
      <c r="C255" s="14" t="s">
        <v>151</v>
      </c>
      <c r="D255" s="14"/>
      <c r="E255" s="15" t="s">
        <v>152</v>
      </c>
      <c r="F255" s="9"/>
      <c r="G255" s="16">
        <v>3855762.86</v>
      </c>
      <c r="H255" s="16">
        <v>0</v>
      </c>
      <c r="I255" s="16">
        <v>0</v>
      </c>
      <c r="J255" s="19">
        <v>0</v>
      </c>
      <c r="K255" s="41">
        <v>0</v>
      </c>
    </row>
    <row r="256" spans="1:11" ht="38.25" outlineLevel="1" x14ac:dyDescent="0.2">
      <c r="A256" s="13" t="s">
        <v>24</v>
      </c>
      <c r="B256" s="13" t="s">
        <v>121</v>
      </c>
      <c r="C256" s="13" t="s">
        <v>151</v>
      </c>
      <c r="D256" s="13" t="s">
        <v>13</v>
      </c>
      <c r="E256" s="9" t="s">
        <v>14</v>
      </c>
      <c r="F256" s="9"/>
      <c r="G256" s="16">
        <v>3855762.86</v>
      </c>
      <c r="H256" s="16">
        <v>0</v>
      </c>
      <c r="I256" s="16">
        <v>0</v>
      </c>
      <c r="J256" s="19">
        <v>0</v>
      </c>
      <c r="K256" s="41">
        <v>0</v>
      </c>
    </row>
    <row r="257" spans="1:11" ht="25.5" outlineLevel="1" x14ac:dyDescent="0.2">
      <c r="A257" s="13" t="s">
        <v>24</v>
      </c>
      <c r="B257" s="13" t="s">
        <v>121</v>
      </c>
      <c r="C257" s="13" t="s">
        <v>457</v>
      </c>
      <c r="D257" s="13"/>
      <c r="E257" s="9" t="s">
        <v>456</v>
      </c>
      <c r="F257" s="9"/>
      <c r="G257" s="16">
        <v>0</v>
      </c>
      <c r="H257" s="19">
        <v>3855762.86</v>
      </c>
      <c r="I257" s="19">
        <v>3855762.86</v>
      </c>
      <c r="J257" s="19">
        <v>3855762.86</v>
      </c>
      <c r="K257" s="41">
        <f t="shared" si="57"/>
        <v>100</v>
      </c>
    </row>
    <row r="258" spans="1:11" ht="25.5" outlineLevel="1" x14ac:dyDescent="0.2">
      <c r="A258" s="13" t="s">
        <v>24</v>
      </c>
      <c r="B258" s="13" t="s">
        <v>121</v>
      </c>
      <c r="C258" s="13" t="s">
        <v>153</v>
      </c>
      <c r="D258" s="13"/>
      <c r="E258" s="9" t="s">
        <v>152</v>
      </c>
      <c r="F258" s="9"/>
      <c r="G258" s="16">
        <v>0</v>
      </c>
      <c r="H258" s="19">
        <v>3855762.86</v>
      </c>
      <c r="I258" s="19">
        <v>3855762.86</v>
      </c>
      <c r="J258" s="19">
        <v>3855762.86</v>
      </c>
      <c r="K258" s="41">
        <f t="shared" si="57"/>
        <v>100</v>
      </c>
    </row>
    <row r="259" spans="1:11" ht="38.25" outlineLevel="1" x14ac:dyDescent="0.2">
      <c r="A259" s="13" t="s">
        <v>24</v>
      </c>
      <c r="B259" s="13" t="s">
        <v>121</v>
      </c>
      <c r="C259" s="13" t="s">
        <v>153</v>
      </c>
      <c r="D259" s="13" t="s">
        <v>13</v>
      </c>
      <c r="E259" s="9" t="s">
        <v>14</v>
      </c>
      <c r="F259" s="9"/>
      <c r="G259" s="16">
        <v>0</v>
      </c>
      <c r="H259" s="19">
        <v>3855762.86</v>
      </c>
      <c r="I259" s="19">
        <v>3855762.86</v>
      </c>
      <c r="J259" s="19">
        <v>3855762.86</v>
      </c>
      <c r="K259" s="41">
        <f t="shared" si="57"/>
        <v>100</v>
      </c>
    </row>
    <row r="260" spans="1:11" outlineLevel="1" x14ac:dyDescent="0.2">
      <c r="A260" s="14" t="s">
        <v>24</v>
      </c>
      <c r="B260" s="13" t="s">
        <v>121</v>
      </c>
      <c r="C260" s="14" t="s">
        <v>343</v>
      </c>
      <c r="D260" s="14"/>
      <c r="E260" s="15" t="s">
        <v>344</v>
      </c>
      <c r="F260" s="9"/>
      <c r="G260" s="16">
        <v>0</v>
      </c>
      <c r="H260" s="19">
        <v>415147.3</v>
      </c>
      <c r="I260" s="19">
        <v>415147.3</v>
      </c>
      <c r="J260" s="19">
        <v>415147.3</v>
      </c>
      <c r="K260" s="41">
        <f t="shared" si="57"/>
        <v>100</v>
      </c>
    </row>
    <row r="261" spans="1:11" ht="51" outlineLevel="1" x14ac:dyDescent="0.2">
      <c r="A261" s="14" t="s">
        <v>24</v>
      </c>
      <c r="B261" s="13" t="s">
        <v>121</v>
      </c>
      <c r="C261" s="14" t="s">
        <v>370</v>
      </c>
      <c r="D261" s="14"/>
      <c r="E261" s="15" t="s">
        <v>371</v>
      </c>
      <c r="F261" s="9"/>
      <c r="G261" s="16">
        <v>0</v>
      </c>
      <c r="H261" s="19">
        <v>415147.3</v>
      </c>
      <c r="I261" s="19">
        <v>415147.3</v>
      </c>
      <c r="J261" s="19">
        <v>415147.3</v>
      </c>
      <c r="K261" s="41">
        <f t="shared" si="57"/>
        <v>100</v>
      </c>
    </row>
    <row r="262" spans="1:11" ht="25.5" outlineLevel="1" x14ac:dyDescent="0.2">
      <c r="A262" s="13" t="s">
        <v>24</v>
      </c>
      <c r="B262" s="13" t="s">
        <v>121</v>
      </c>
      <c r="C262" s="13" t="s">
        <v>154</v>
      </c>
      <c r="D262" s="13"/>
      <c r="E262" s="9" t="s">
        <v>155</v>
      </c>
      <c r="F262" s="9"/>
      <c r="G262" s="16">
        <v>0</v>
      </c>
      <c r="H262" s="19">
        <v>415147.3</v>
      </c>
      <c r="I262" s="19">
        <v>415147.3</v>
      </c>
      <c r="J262" s="19">
        <v>415147.3</v>
      </c>
      <c r="K262" s="41">
        <f t="shared" si="57"/>
        <v>100</v>
      </c>
    </row>
    <row r="263" spans="1:11" ht="38.25" outlineLevel="1" x14ac:dyDescent="0.2">
      <c r="A263" s="13" t="s">
        <v>24</v>
      </c>
      <c r="B263" s="13" t="s">
        <v>121</v>
      </c>
      <c r="C263" s="13" t="s">
        <v>154</v>
      </c>
      <c r="D263" s="13" t="s">
        <v>13</v>
      </c>
      <c r="E263" s="9" t="s">
        <v>14</v>
      </c>
      <c r="F263" s="9"/>
      <c r="G263" s="16">
        <v>0</v>
      </c>
      <c r="H263" s="19">
        <v>415147.3</v>
      </c>
      <c r="I263" s="19">
        <v>415147.3</v>
      </c>
      <c r="J263" s="19">
        <v>415147.3</v>
      </c>
      <c r="K263" s="41">
        <f t="shared" si="57"/>
        <v>100</v>
      </c>
    </row>
    <row r="264" spans="1:11" ht="25.5" outlineLevel="1" x14ac:dyDescent="0.2">
      <c r="A264" s="13" t="s">
        <v>24</v>
      </c>
      <c r="B264" s="13" t="s">
        <v>156</v>
      </c>
      <c r="C264" s="13"/>
      <c r="D264" s="13"/>
      <c r="E264" s="9" t="s">
        <v>458</v>
      </c>
      <c r="F264" s="9"/>
      <c r="G264" s="16">
        <v>0</v>
      </c>
      <c r="H264" s="19">
        <v>153073.79999999999</v>
      </c>
      <c r="I264" s="19">
        <v>153073.79999999999</v>
      </c>
      <c r="J264" s="19">
        <v>153073.79999999999</v>
      </c>
      <c r="K264" s="41">
        <f t="shared" si="57"/>
        <v>100</v>
      </c>
    </row>
    <row r="265" spans="1:11" ht="63.75" outlineLevel="1" x14ac:dyDescent="0.2">
      <c r="A265" s="14" t="s">
        <v>24</v>
      </c>
      <c r="B265" s="14" t="s">
        <v>156</v>
      </c>
      <c r="C265" s="14" t="s">
        <v>364</v>
      </c>
      <c r="D265" s="14"/>
      <c r="E265" s="15" t="s">
        <v>365</v>
      </c>
      <c r="F265" s="9"/>
      <c r="G265" s="16">
        <v>0</v>
      </c>
      <c r="H265" s="19">
        <v>153073.79999999999</v>
      </c>
      <c r="I265" s="19">
        <v>153073.79999999999</v>
      </c>
      <c r="J265" s="19">
        <v>153073.79999999999</v>
      </c>
      <c r="K265" s="41">
        <f t="shared" si="57"/>
        <v>100</v>
      </c>
    </row>
    <row r="266" spans="1:11" ht="114.75" outlineLevel="1" x14ac:dyDescent="0.2">
      <c r="A266" s="14" t="s">
        <v>24</v>
      </c>
      <c r="B266" s="14" t="s">
        <v>156</v>
      </c>
      <c r="C266" s="14" t="s">
        <v>425</v>
      </c>
      <c r="D266" s="14"/>
      <c r="E266" s="21" t="s">
        <v>428</v>
      </c>
      <c r="F266" s="9"/>
      <c r="G266" s="16">
        <v>0</v>
      </c>
      <c r="H266" s="19">
        <v>153073.79999999999</v>
      </c>
      <c r="I266" s="19">
        <v>153073.79999999999</v>
      </c>
      <c r="J266" s="19">
        <v>153073.79999999999</v>
      </c>
      <c r="K266" s="41">
        <f t="shared" si="57"/>
        <v>100</v>
      </c>
    </row>
    <row r="267" spans="1:11" ht="38.25" outlineLevel="1" x14ac:dyDescent="0.2">
      <c r="A267" s="14" t="s">
        <v>24</v>
      </c>
      <c r="B267" s="14" t="s">
        <v>156</v>
      </c>
      <c r="C267" s="14" t="s">
        <v>426</v>
      </c>
      <c r="D267" s="14"/>
      <c r="E267" s="15" t="s">
        <v>427</v>
      </c>
      <c r="F267" s="9"/>
      <c r="G267" s="16">
        <v>0</v>
      </c>
      <c r="H267" s="19">
        <v>153073.79999999999</v>
      </c>
      <c r="I267" s="19">
        <v>153073.79999999999</v>
      </c>
      <c r="J267" s="19">
        <v>153073.79999999999</v>
      </c>
      <c r="K267" s="41">
        <f t="shared" si="57"/>
        <v>100</v>
      </c>
    </row>
    <row r="268" spans="1:11" ht="38.25" outlineLevel="1" x14ac:dyDescent="0.2">
      <c r="A268" s="13" t="s">
        <v>24</v>
      </c>
      <c r="B268" s="13" t="s">
        <v>156</v>
      </c>
      <c r="C268" s="13" t="s">
        <v>157</v>
      </c>
      <c r="D268" s="13"/>
      <c r="E268" s="9" t="s">
        <v>158</v>
      </c>
      <c r="F268" s="9"/>
      <c r="G268" s="16">
        <v>0</v>
      </c>
      <c r="H268" s="19">
        <v>153073.79999999999</v>
      </c>
      <c r="I268" s="19">
        <v>153073.79999999999</v>
      </c>
      <c r="J268" s="19">
        <v>153073.79999999999</v>
      </c>
      <c r="K268" s="41">
        <f t="shared" si="57"/>
        <v>100</v>
      </c>
    </row>
    <row r="269" spans="1:11" ht="38.25" outlineLevel="1" x14ac:dyDescent="0.2">
      <c r="A269" s="13" t="s">
        <v>24</v>
      </c>
      <c r="B269" s="13" t="s">
        <v>156</v>
      </c>
      <c r="C269" s="13" t="s">
        <v>157</v>
      </c>
      <c r="D269" s="13" t="s">
        <v>13</v>
      </c>
      <c r="E269" s="9" t="s">
        <v>14</v>
      </c>
      <c r="F269" s="9"/>
      <c r="G269" s="16">
        <v>0</v>
      </c>
      <c r="H269" s="19">
        <v>153073.79999999999</v>
      </c>
      <c r="I269" s="19">
        <v>153073.79999999999</v>
      </c>
      <c r="J269" s="19">
        <v>153073.79999999999</v>
      </c>
      <c r="K269" s="41">
        <f t="shared" ref="K269:K332" si="64">J269/I269*100</f>
        <v>100</v>
      </c>
    </row>
    <row r="270" spans="1:11" outlineLevel="1" x14ac:dyDescent="0.2">
      <c r="A270" s="14" t="s">
        <v>24</v>
      </c>
      <c r="B270" s="14" t="s">
        <v>459</v>
      </c>
      <c r="C270" s="14"/>
      <c r="D270" s="14"/>
      <c r="E270" s="15" t="s">
        <v>460</v>
      </c>
      <c r="F270" s="9"/>
      <c r="G270" s="16">
        <v>474666.67</v>
      </c>
      <c r="H270" s="16">
        <v>474666.67</v>
      </c>
      <c r="I270" s="16">
        <v>474666.67</v>
      </c>
      <c r="J270" s="19">
        <v>474666.67</v>
      </c>
      <c r="K270" s="41">
        <f t="shared" si="64"/>
        <v>100</v>
      </c>
    </row>
    <row r="271" spans="1:11" outlineLevel="1" x14ac:dyDescent="0.2">
      <c r="A271" s="14" t="s">
        <v>24</v>
      </c>
      <c r="B271" s="14" t="s">
        <v>159</v>
      </c>
      <c r="C271" s="14"/>
      <c r="D271" s="14"/>
      <c r="E271" s="15" t="s">
        <v>461</v>
      </c>
      <c r="F271" s="9"/>
      <c r="G271" s="16">
        <v>474666.67</v>
      </c>
      <c r="H271" s="16">
        <v>474666.67</v>
      </c>
      <c r="I271" s="16">
        <v>474666.67</v>
      </c>
      <c r="J271" s="19">
        <v>474666.67</v>
      </c>
      <c r="K271" s="41">
        <f t="shared" si="64"/>
        <v>100</v>
      </c>
    </row>
    <row r="272" spans="1:11" ht="63.75" outlineLevel="1" x14ac:dyDescent="0.2">
      <c r="A272" s="14" t="s">
        <v>24</v>
      </c>
      <c r="B272" s="14" t="s">
        <v>159</v>
      </c>
      <c r="C272" s="14" t="s">
        <v>364</v>
      </c>
      <c r="D272" s="14"/>
      <c r="E272" s="15" t="s">
        <v>365</v>
      </c>
      <c r="F272" s="9"/>
      <c r="G272" s="16">
        <v>474666.67</v>
      </c>
      <c r="H272" s="16">
        <v>474666.67</v>
      </c>
      <c r="I272" s="16">
        <v>474666.67</v>
      </c>
      <c r="J272" s="19">
        <v>474666.67</v>
      </c>
      <c r="K272" s="41">
        <f t="shared" si="64"/>
        <v>100</v>
      </c>
    </row>
    <row r="273" spans="1:11" ht="114.75" outlineLevel="1" x14ac:dyDescent="0.2">
      <c r="A273" s="14" t="s">
        <v>24</v>
      </c>
      <c r="B273" s="14" t="s">
        <v>159</v>
      </c>
      <c r="C273" s="14" t="s">
        <v>425</v>
      </c>
      <c r="D273" s="14"/>
      <c r="E273" s="21" t="s">
        <v>428</v>
      </c>
      <c r="F273" s="9"/>
      <c r="G273" s="16">
        <v>474666.67</v>
      </c>
      <c r="H273" s="16">
        <v>474666.67</v>
      </c>
      <c r="I273" s="16">
        <v>474666.67</v>
      </c>
      <c r="J273" s="19">
        <v>474666.67</v>
      </c>
      <c r="K273" s="41">
        <f t="shared" si="64"/>
        <v>100</v>
      </c>
    </row>
    <row r="274" spans="1:11" ht="38.25" outlineLevel="1" x14ac:dyDescent="0.2">
      <c r="A274" s="14" t="s">
        <v>24</v>
      </c>
      <c r="B274" s="14" t="s">
        <v>159</v>
      </c>
      <c r="C274" s="14" t="s">
        <v>426</v>
      </c>
      <c r="D274" s="14"/>
      <c r="E274" s="15" t="s">
        <v>427</v>
      </c>
      <c r="F274" s="9"/>
      <c r="G274" s="16">
        <v>474666.67</v>
      </c>
      <c r="H274" s="16">
        <v>474666.67</v>
      </c>
      <c r="I274" s="16">
        <v>474666.67</v>
      </c>
      <c r="J274" s="19">
        <v>474666.67</v>
      </c>
      <c r="K274" s="41">
        <f t="shared" si="64"/>
        <v>100</v>
      </c>
    </row>
    <row r="275" spans="1:11" ht="38.25" outlineLevel="1" x14ac:dyDescent="0.2">
      <c r="A275" s="13" t="s">
        <v>24</v>
      </c>
      <c r="B275" s="13" t="s">
        <v>159</v>
      </c>
      <c r="C275" s="13" t="s">
        <v>160</v>
      </c>
      <c r="D275" s="13"/>
      <c r="E275" s="9" t="s">
        <v>161</v>
      </c>
      <c r="F275" s="9"/>
      <c r="G275" s="16">
        <v>474666.67</v>
      </c>
      <c r="H275" s="16">
        <v>474666.67</v>
      </c>
      <c r="I275" s="16">
        <v>474666.67</v>
      </c>
      <c r="J275" s="19">
        <v>474666.67</v>
      </c>
      <c r="K275" s="41">
        <f t="shared" si="64"/>
        <v>100</v>
      </c>
    </row>
    <row r="276" spans="1:11" ht="38.25" outlineLevel="1" x14ac:dyDescent="0.2">
      <c r="A276" s="13" t="s">
        <v>24</v>
      </c>
      <c r="B276" s="13" t="s">
        <v>159</v>
      </c>
      <c r="C276" s="13" t="s">
        <v>160</v>
      </c>
      <c r="D276" s="13" t="s">
        <v>13</v>
      </c>
      <c r="E276" s="9" t="s">
        <v>14</v>
      </c>
      <c r="F276" s="9"/>
      <c r="G276" s="16">
        <v>474666.67</v>
      </c>
      <c r="H276" s="16">
        <v>474666.67</v>
      </c>
      <c r="I276" s="16">
        <v>474666.67</v>
      </c>
      <c r="J276" s="19">
        <v>474666.67</v>
      </c>
      <c r="K276" s="41">
        <f t="shared" si="64"/>
        <v>100</v>
      </c>
    </row>
    <row r="277" spans="1:11" outlineLevel="1" x14ac:dyDescent="0.2">
      <c r="A277" s="14" t="s">
        <v>24</v>
      </c>
      <c r="B277" s="14" t="s">
        <v>462</v>
      </c>
      <c r="C277" s="14"/>
      <c r="D277" s="14"/>
      <c r="E277" s="15" t="s">
        <v>463</v>
      </c>
      <c r="F277" s="9"/>
      <c r="G277" s="16">
        <f>G278</f>
        <v>610560</v>
      </c>
      <c r="H277" s="16">
        <f t="shared" ref="H277:J279" si="65">H278</f>
        <v>72109383.079999998</v>
      </c>
      <c r="I277" s="16">
        <f t="shared" si="65"/>
        <v>72109383.079999998</v>
      </c>
      <c r="J277" s="16">
        <f t="shared" si="65"/>
        <v>47181714.560000002</v>
      </c>
      <c r="K277" s="41">
        <f t="shared" si="64"/>
        <v>65.43075608850431</v>
      </c>
    </row>
    <row r="278" spans="1:11" outlineLevel="1" x14ac:dyDescent="0.2">
      <c r="A278" s="14" t="s">
        <v>24</v>
      </c>
      <c r="B278" s="14" t="s">
        <v>162</v>
      </c>
      <c r="C278" s="14"/>
      <c r="D278" s="14"/>
      <c r="E278" s="15" t="s">
        <v>464</v>
      </c>
      <c r="F278" s="9"/>
      <c r="G278" s="16">
        <f>G279</f>
        <v>610560</v>
      </c>
      <c r="H278" s="16">
        <f t="shared" si="65"/>
        <v>72109383.079999998</v>
      </c>
      <c r="I278" s="16">
        <f t="shared" si="65"/>
        <v>72109383.079999998</v>
      </c>
      <c r="J278" s="16">
        <f t="shared" si="65"/>
        <v>47181714.560000002</v>
      </c>
      <c r="K278" s="41">
        <f t="shared" si="64"/>
        <v>65.43075608850431</v>
      </c>
    </row>
    <row r="279" spans="1:11" ht="63.75" outlineLevel="1" x14ac:dyDescent="0.2">
      <c r="A279" s="14" t="s">
        <v>24</v>
      </c>
      <c r="B279" s="14" t="s">
        <v>162</v>
      </c>
      <c r="C279" s="14" t="s">
        <v>364</v>
      </c>
      <c r="D279" s="14"/>
      <c r="E279" s="15" t="s">
        <v>365</v>
      </c>
      <c r="F279" s="9"/>
      <c r="G279" s="16">
        <f>G280</f>
        <v>610560</v>
      </c>
      <c r="H279" s="16">
        <f t="shared" si="65"/>
        <v>72109383.079999998</v>
      </c>
      <c r="I279" s="16">
        <f t="shared" si="65"/>
        <v>72109383.079999998</v>
      </c>
      <c r="J279" s="16">
        <f t="shared" si="65"/>
        <v>47181714.560000002</v>
      </c>
      <c r="K279" s="41">
        <f t="shared" si="64"/>
        <v>65.43075608850431</v>
      </c>
    </row>
    <row r="280" spans="1:11" ht="114.75" outlineLevel="1" x14ac:dyDescent="0.2">
      <c r="A280" s="14" t="s">
        <v>24</v>
      </c>
      <c r="B280" s="14" t="s">
        <v>162</v>
      </c>
      <c r="C280" s="14" t="s">
        <v>425</v>
      </c>
      <c r="D280" s="14"/>
      <c r="E280" s="21" t="s">
        <v>428</v>
      </c>
      <c r="F280" s="9"/>
      <c r="G280" s="16">
        <f>G281+G284</f>
        <v>610560</v>
      </c>
      <c r="H280" s="16">
        <f t="shared" ref="H280:J280" si="66">H281+H284</f>
        <v>72109383.079999998</v>
      </c>
      <c r="I280" s="16">
        <f t="shared" si="66"/>
        <v>72109383.079999998</v>
      </c>
      <c r="J280" s="16">
        <f t="shared" si="66"/>
        <v>47181714.560000002</v>
      </c>
      <c r="K280" s="41">
        <f t="shared" si="64"/>
        <v>65.43075608850431</v>
      </c>
    </row>
    <row r="281" spans="1:11" ht="38.25" outlineLevel="1" x14ac:dyDescent="0.2">
      <c r="A281" s="14" t="s">
        <v>24</v>
      </c>
      <c r="B281" s="14" t="s">
        <v>162</v>
      </c>
      <c r="C281" s="14" t="s">
        <v>465</v>
      </c>
      <c r="D281" s="13"/>
      <c r="E281" s="9" t="s">
        <v>453</v>
      </c>
      <c r="F281" s="9"/>
      <c r="G281" s="16">
        <v>610560</v>
      </c>
      <c r="H281" s="16">
        <v>610560</v>
      </c>
      <c r="I281" s="16">
        <v>610560</v>
      </c>
      <c r="J281" s="19">
        <v>610560</v>
      </c>
      <c r="K281" s="41">
        <f t="shared" si="64"/>
        <v>100</v>
      </c>
    </row>
    <row r="282" spans="1:11" ht="25.5" outlineLevel="1" x14ac:dyDescent="0.2">
      <c r="A282" s="13" t="s">
        <v>24</v>
      </c>
      <c r="B282" s="13" t="s">
        <v>162</v>
      </c>
      <c r="C282" s="13" t="s">
        <v>163</v>
      </c>
      <c r="D282" s="13"/>
      <c r="E282" s="9" t="s">
        <v>150</v>
      </c>
      <c r="F282" s="9"/>
      <c r="G282" s="16">
        <v>610560</v>
      </c>
      <c r="H282" s="16">
        <v>610560</v>
      </c>
      <c r="I282" s="16">
        <v>610560</v>
      </c>
      <c r="J282" s="19">
        <v>610560</v>
      </c>
      <c r="K282" s="41">
        <f t="shared" si="64"/>
        <v>100</v>
      </c>
    </row>
    <row r="283" spans="1:11" ht="38.25" outlineLevel="1" x14ac:dyDescent="0.2">
      <c r="A283" s="13" t="s">
        <v>24</v>
      </c>
      <c r="B283" s="13" t="s">
        <v>162</v>
      </c>
      <c r="C283" s="13" t="s">
        <v>163</v>
      </c>
      <c r="D283" s="13" t="s">
        <v>13</v>
      </c>
      <c r="E283" s="9" t="s">
        <v>14</v>
      </c>
      <c r="F283" s="9"/>
      <c r="G283" s="16">
        <v>610560</v>
      </c>
      <c r="H283" s="16">
        <v>610560</v>
      </c>
      <c r="I283" s="16">
        <v>610560</v>
      </c>
      <c r="J283" s="19">
        <v>610560</v>
      </c>
      <c r="K283" s="41">
        <f t="shared" si="64"/>
        <v>100</v>
      </c>
    </row>
    <row r="284" spans="1:11" ht="25.5" outlineLevel="1" x14ac:dyDescent="0.2">
      <c r="A284" s="14" t="s">
        <v>24</v>
      </c>
      <c r="B284" s="14" t="s">
        <v>162</v>
      </c>
      <c r="C284" s="14" t="s">
        <v>429</v>
      </c>
      <c r="D284" s="13"/>
      <c r="E284" s="9" t="s">
        <v>430</v>
      </c>
      <c r="F284" s="9"/>
      <c r="G284" s="16">
        <v>0</v>
      </c>
      <c r="H284" s="16">
        <v>71498823.079999998</v>
      </c>
      <c r="I284" s="16">
        <v>71498823.079999998</v>
      </c>
      <c r="J284" s="19">
        <v>46571154.560000002</v>
      </c>
      <c r="K284" s="41">
        <f t="shared" si="64"/>
        <v>65.135554060647351</v>
      </c>
    </row>
    <row r="285" spans="1:11" ht="25.5" outlineLevel="1" x14ac:dyDescent="0.2">
      <c r="A285" s="13" t="s">
        <v>24</v>
      </c>
      <c r="B285" s="13" t="s">
        <v>162</v>
      </c>
      <c r="C285" s="13" t="s">
        <v>164</v>
      </c>
      <c r="D285" s="13"/>
      <c r="E285" s="9" t="s">
        <v>166</v>
      </c>
      <c r="F285" s="9"/>
      <c r="G285" s="16">
        <v>0</v>
      </c>
      <c r="H285" s="16">
        <v>71498823.079999998</v>
      </c>
      <c r="I285" s="16">
        <v>71498823.079999998</v>
      </c>
      <c r="J285" s="19">
        <v>46571154.560000002</v>
      </c>
      <c r="K285" s="41">
        <f t="shared" si="64"/>
        <v>65.135554060647351</v>
      </c>
    </row>
    <row r="286" spans="1:11" ht="38.25" outlineLevel="1" x14ac:dyDescent="0.2">
      <c r="A286" s="13" t="s">
        <v>24</v>
      </c>
      <c r="B286" s="13" t="s">
        <v>162</v>
      </c>
      <c r="C286" s="13" t="s">
        <v>164</v>
      </c>
      <c r="D286" s="13" t="s">
        <v>165</v>
      </c>
      <c r="E286" s="9" t="s">
        <v>167</v>
      </c>
      <c r="F286" s="9"/>
      <c r="G286" s="16">
        <v>0</v>
      </c>
      <c r="H286" s="16">
        <v>71498823.079999998</v>
      </c>
      <c r="I286" s="16">
        <v>71498823.079999998</v>
      </c>
      <c r="J286" s="19">
        <v>46571154.560000002</v>
      </c>
      <c r="K286" s="41">
        <f t="shared" si="64"/>
        <v>65.135554060647351</v>
      </c>
    </row>
    <row r="287" spans="1:11" outlineLevel="1" x14ac:dyDescent="0.2">
      <c r="A287" s="14" t="s">
        <v>24</v>
      </c>
      <c r="B287" s="14" t="s">
        <v>466</v>
      </c>
      <c r="C287" s="13"/>
      <c r="D287" s="13"/>
      <c r="E287" s="9" t="s">
        <v>467</v>
      </c>
      <c r="F287" s="9"/>
      <c r="G287" s="16">
        <f>G288+G296</f>
        <v>184900</v>
      </c>
      <c r="H287" s="16">
        <f t="shared" ref="H287:J287" si="67">H288+H296</f>
        <v>2703086.2199999997</v>
      </c>
      <c r="I287" s="16">
        <f t="shared" si="67"/>
        <v>2703086.2199999997</v>
      </c>
      <c r="J287" s="16">
        <f t="shared" si="67"/>
        <v>2703086.2199999997</v>
      </c>
      <c r="K287" s="41">
        <f t="shared" si="64"/>
        <v>100</v>
      </c>
    </row>
    <row r="288" spans="1:11" outlineLevel="1" x14ac:dyDescent="0.2">
      <c r="A288" s="13" t="s">
        <v>24</v>
      </c>
      <c r="B288" s="13" t="s">
        <v>168</v>
      </c>
      <c r="C288" s="13"/>
      <c r="D288" s="13"/>
      <c r="E288" s="9" t="s">
        <v>468</v>
      </c>
      <c r="F288" s="9"/>
      <c r="G288" s="16">
        <f>G289</f>
        <v>0</v>
      </c>
      <c r="H288" s="16">
        <f t="shared" ref="H288:J290" si="68">H289</f>
        <v>2703086.2199999997</v>
      </c>
      <c r="I288" s="16">
        <f t="shared" si="68"/>
        <v>2703086.2199999997</v>
      </c>
      <c r="J288" s="16">
        <f t="shared" si="68"/>
        <v>2703086.2199999997</v>
      </c>
      <c r="K288" s="41">
        <f t="shared" si="64"/>
        <v>100</v>
      </c>
    </row>
    <row r="289" spans="1:11" ht="63.75" outlineLevel="1" x14ac:dyDescent="0.2">
      <c r="A289" s="14" t="s">
        <v>24</v>
      </c>
      <c r="B289" s="13" t="s">
        <v>168</v>
      </c>
      <c r="C289" s="14" t="s">
        <v>364</v>
      </c>
      <c r="D289" s="14"/>
      <c r="E289" s="15" t="s">
        <v>365</v>
      </c>
      <c r="F289" s="9"/>
      <c r="G289" s="16">
        <f>G290</f>
        <v>0</v>
      </c>
      <c r="H289" s="16">
        <f t="shared" si="68"/>
        <v>2703086.2199999997</v>
      </c>
      <c r="I289" s="16">
        <f t="shared" si="68"/>
        <v>2703086.2199999997</v>
      </c>
      <c r="J289" s="16">
        <f t="shared" si="68"/>
        <v>2703086.2199999997</v>
      </c>
      <c r="K289" s="41">
        <f t="shared" si="64"/>
        <v>100</v>
      </c>
    </row>
    <row r="290" spans="1:11" ht="114.75" outlineLevel="1" x14ac:dyDescent="0.2">
      <c r="A290" s="14" t="s">
        <v>24</v>
      </c>
      <c r="B290" s="13" t="s">
        <v>168</v>
      </c>
      <c r="C290" s="14" t="s">
        <v>425</v>
      </c>
      <c r="D290" s="14"/>
      <c r="E290" s="21" t="s">
        <v>428</v>
      </c>
      <c r="F290" s="9"/>
      <c r="G290" s="16">
        <f>G291</f>
        <v>0</v>
      </c>
      <c r="H290" s="16">
        <f t="shared" si="68"/>
        <v>2703086.2199999997</v>
      </c>
      <c r="I290" s="16">
        <f t="shared" si="68"/>
        <v>2703086.2199999997</v>
      </c>
      <c r="J290" s="16">
        <f t="shared" si="68"/>
        <v>2703086.2199999997</v>
      </c>
      <c r="K290" s="41">
        <f t="shared" si="64"/>
        <v>100</v>
      </c>
    </row>
    <row r="291" spans="1:11" ht="38.25" outlineLevel="1" x14ac:dyDescent="0.2">
      <c r="A291" s="14" t="s">
        <v>24</v>
      </c>
      <c r="B291" s="13" t="s">
        <v>168</v>
      </c>
      <c r="C291" s="14" t="s">
        <v>426</v>
      </c>
      <c r="D291" s="13"/>
      <c r="E291" s="9" t="s">
        <v>427</v>
      </c>
      <c r="F291" s="9"/>
      <c r="G291" s="16">
        <f>G292+G294</f>
        <v>0</v>
      </c>
      <c r="H291" s="16">
        <f t="shared" ref="H291:J291" si="69">H292+H294</f>
        <v>2703086.2199999997</v>
      </c>
      <c r="I291" s="16">
        <f t="shared" si="69"/>
        <v>2703086.2199999997</v>
      </c>
      <c r="J291" s="16">
        <f t="shared" si="69"/>
        <v>2703086.2199999997</v>
      </c>
      <c r="K291" s="41">
        <f t="shared" si="64"/>
        <v>100</v>
      </c>
    </row>
    <row r="292" spans="1:11" outlineLevel="1" x14ac:dyDescent="0.2">
      <c r="A292" s="13" t="s">
        <v>24</v>
      </c>
      <c r="B292" s="13" t="s">
        <v>168</v>
      </c>
      <c r="C292" s="13" t="s">
        <v>169</v>
      </c>
      <c r="D292" s="13"/>
      <c r="E292" s="9" t="s">
        <v>170</v>
      </c>
      <c r="F292" s="9"/>
      <c r="G292" s="16">
        <v>0</v>
      </c>
      <c r="H292" s="19">
        <v>703086.22</v>
      </c>
      <c r="I292" s="19">
        <v>703086.22</v>
      </c>
      <c r="J292" s="19">
        <v>703086.22</v>
      </c>
      <c r="K292" s="41">
        <f t="shared" si="64"/>
        <v>100</v>
      </c>
    </row>
    <row r="293" spans="1:11" ht="38.25" outlineLevel="1" x14ac:dyDescent="0.2">
      <c r="A293" s="13" t="s">
        <v>24</v>
      </c>
      <c r="B293" s="13" t="s">
        <v>168</v>
      </c>
      <c r="C293" s="13" t="s">
        <v>169</v>
      </c>
      <c r="D293" s="13" t="s">
        <v>13</v>
      </c>
      <c r="E293" s="9" t="s">
        <v>14</v>
      </c>
      <c r="F293" s="9"/>
      <c r="G293" s="16">
        <v>0</v>
      </c>
      <c r="H293" s="19">
        <v>703086.22</v>
      </c>
      <c r="I293" s="19">
        <v>703086.22</v>
      </c>
      <c r="J293" s="19">
        <v>703086.22</v>
      </c>
      <c r="K293" s="41">
        <f t="shared" si="64"/>
        <v>100</v>
      </c>
    </row>
    <row r="294" spans="1:11" ht="25.5" outlineLevel="1" x14ac:dyDescent="0.2">
      <c r="A294" s="13" t="s">
        <v>24</v>
      </c>
      <c r="B294" s="13" t="s">
        <v>168</v>
      </c>
      <c r="C294" s="13" t="s">
        <v>171</v>
      </c>
      <c r="D294" s="13"/>
      <c r="E294" s="9" t="s">
        <v>172</v>
      </c>
      <c r="F294" s="9"/>
      <c r="G294" s="16">
        <v>0</v>
      </c>
      <c r="H294" s="19">
        <v>2000000</v>
      </c>
      <c r="I294" s="19">
        <v>2000000</v>
      </c>
      <c r="J294" s="19">
        <v>2000000</v>
      </c>
      <c r="K294" s="41">
        <f t="shared" si="64"/>
        <v>100</v>
      </c>
    </row>
    <row r="295" spans="1:11" ht="38.25" outlineLevel="1" x14ac:dyDescent="0.2">
      <c r="A295" s="13" t="s">
        <v>24</v>
      </c>
      <c r="B295" s="13" t="s">
        <v>168</v>
      </c>
      <c r="C295" s="13" t="s">
        <v>171</v>
      </c>
      <c r="D295" s="13" t="s">
        <v>13</v>
      </c>
      <c r="E295" s="9" t="s">
        <v>14</v>
      </c>
      <c r="F295" s="9"/>
      <c r="G295" s="16">
        <v>0</v>
      </c>
      <c r="H295" s="19">
        <v>2000000</v>
      </c>
      <c r="I295" s="19">
        <v>2000000</v>
      </c>
      <c r="J295" s="19">
        <v>2000000</v>
      </c>
      <c r="K295" s="41">
        <f t="shared" si="64"/>
        <v>100</v>
      </c>
    </row>
    <row r="296" spans="1:11" ht="25.5" outlineLevel="1" x14ac:dyDescent="0.2">
      <c r="A296" s="13" t="s">
        <v>24</v>
      </c>
      <c r="B296" s="13" t="s">
        <v>173</v>
      </c>
      <c r="C296" s="13"/>
      <c r="D296" s="13"/>
      <c r="E296" s="9" t="s">
        <v>469</v>
      </c>
      <c r="F296" s="9"/>
      <c r="G296" s="16">
        <v>184900</v>
      </c>
      <c r="H296" s="16">
        <v>0</v>
      </c>
      <c r="I296" s="16">
        <v>0</v>
      </c>
      <c r="J296" s="19">
        <v>0</v>
      </c>
      <c r="K296" s="41">
        <v>0</v>
      </c>
    </row>
    <row r="297" spans="1:11" ht="51" outlineLevel="1" x14ac:dyDescent="0.2">
      <c r="A297" s="13" t="s">
        <v>24</v>
      </c>
      <c r="B297" s="13" t="s">
        <v>173</v>
      </c>
      <c r="C297" s="14" t="s">
        <v>404</v>
      </c>
      <c r="D297" s="14"/>
      <c r="E297" s="15" t="s">
        <v>434</v>
      </c>
      <c r="F297" s="9"/>
      <c r="G297" s="16">
        <v>184900</v>
      </c>
      <c r="H297" s="16">
        <v>0</v>
      </c>
      <c r="I297" s="16">
        <v>0</v>
      </c>
      <c r="J297" s="19">
        <v>0</v>
      </c>
      <c r="K297" s="41">
        <v>0</v>
      </c>
    </row>
    <row r="298" spans="1:11" ht="25.5" outlineLevel="1" x14ac:dyDescent="0.2">
      <c r="A298" s="13" t="s">
        <v>24</v>
      </c>
      <c r="B298" s="13" t="s">
        <v>173</v>
      </c>
      <c r="C298" s="14" t="s">
        <v>406</v>
      </c>
      <c r="D298" s="13"/>
      <c r="E298" s="9" t="s">
        <v>405</v>
      </c>
      <c r="F298" s="9"/>
      <c r="G298" s="16">
        <v>184900</v>
      </c>
      <c r="H298" s="16">
        <v>0</v>
      </c>
      <c r="I298" s="16">
        <v>0</v>
      </c>
      <c r="J298" s="19">
        <v>0</v>
      </c>
      <c r="K298" s="41">
        <v>0</v>
      </c>
    </row>
    <row r="299" spans="1:11" ht="38.25" outlineLevel="1" x14ac:dyDescent="0.2">
      <c r="A299" s="13" t="s">
        <v>24</v>
      </c>
      <c r="B299" s="13" t="s">
        <v>173</v>
      </c>
      <c r="C299" s="13" t="s">
        <v>83</v>
      </c>
      <c r="D299" s="13"/>
      <c r="E299" s="9" t="s">
        <v>84</v>
      </c>
      <c r="F299" s="9"/>
      <c r="G299" s="16">
        <v>184900</v>
      </c>
      <c r="H299" s="16">
        <v>0</v>
      </c>
      <c r="I299" s="16">
        <v>0</v>
      </c>
      <c r="J299" s="19">
        <v>0</v>
      </c>
      <c r="K299" s="41">
        <v>0</v>
      </c>
    </row>
    <row r="300" spans="1:11" ht="38.25" outlineLevel="1" x14ac:dyDescent="0.2">
      <c r="A300" s="13" t="s">
        <v>24</v>
      </c>
      <c r="B300" s="13" t="s">
        <v>173</v>
      </c>
      <c r="C300" s="13" t="s">
        <v>83</v>
      </c>
      <c r="D300" s="13" t="s">
        <v>13</v>
      </c>
      <c r="E300" s="9" t="s">
        <v>14</v>
      </c>
      <c r="F300" s="9"/>
      <c r="G300" s="16">
        <v>184900</v>
      </c>
      <c r="H300" s="16">
        <v>0</v>
      </c>
      <c r="I300" s="16">
        <v>0</v>
      </c>
      <c r="J300" s="19">
        <v>0</v>
      </c>
      <c r="K300" s="41">
        <v>0</v>
      </c>
    </row>
    <row r="301" spans="1:11" outlineLevel="1" x14ac:dyDescent="0.2">
      <c r="A301" s="14" t="s">
        <v>24</v>
      </c>
      <c r="B301" s="14" t="s">
        <v>470</v>
      </c>
      <c r="C301" s="14"/>
      <c r="D301" s="14"/>
      <c r="E301" s="15" t="s">
        <v>471</v>
      </c>
      <c r="F301" s="9"/>
      <c r="G301" s="16">
        <v>3700580</v>
      </c>
      <c r="H301" s="19">
        <v>3832980.48</v>
      </c>
      <c r="I301" s="19">
        <v>3832980.48</v>
      </c>
      <c r="J301" s="19">
        <v>3832980.48</v>
      </c>
      <c r="K301" s="41">
        <f t="shared" si="64"/>
        <v>100</v>
      </c>
    </row>
    <row r="302" spans="1:11" outlineLevel="1" x14ac:dyDescent="0.2">
      <c r="A302" s="14" t="s">
        <v>24</v>
      </c>
      <c r="B302" s="14" t="s">
        <v>174</v>
      </c>
      <c r="C302" s="14"/>
      <c r="D302" s="14"/>
      <c r="E302" s="15" t="s">
        <v>472</v>
      </c>
      <c r="F302" s="9"/>
      <c r="G302" s="16">
        <v>3700580</v>
      </c>
      <c r="H302" s="19">
        <v>3832980.48</v>
      </c>
      <c r="I302" s="19">
        <v>3832980.48</v>
      </c>
      <c r="J302" s="19">
        <v>3832980.48</v>
      </c>
      <c r="K302" s="41">
        <f t="shared" si="64"/>
        <v>100</v>
      </c>
    </row>
    <row r="303" spans="1:11" ht="63.75" outlineLevel="1" x14ac:dyDescent="0.2">
      <c r="A303" s="14" t="s">
        <v>24</v>
      </c>
      <c r="B303" s="14" t="s">
        <v>174</v>
      </c>
      <c r="C303" s="14" t="s">
        <v>349</v>
      </c>
      <c r="D303" s="14"/>
      <c r="E303" s="15" t="s">
        <v>353</v>
      </c>
      <c r="F303" s="9"/>
      <c r="G303" s="16">
        <v>3700580</v>
      </c>
      <c r="H303" s="19">
        <v>3832980.48</v>
      </c>
      <c r="I303" s="19">
        <v>3832980.48</v>
      </c>
      <c r="J303" s="19">
        <v>3832980.48</v>
      </c>
      <c r="K303" s="41">
        <f t="shared" si="64"/>
        <v>100</v>
      </c>
    </row>
    <row r="304" spans="1:11" ht="89.25" outlineLevel="1" x14ac:dyDescent="0.2">
      <c r="A304" s="14" t="s">
        <v>24</v>
      </c>
      <c r="B304" s="14" t="s">
        <v>174</v>
      </c>
      <c r="C304" s="14" t="s">
        <v>350</v>
      </c>
      <c r="D304" s="14"/>
      <c r="E304" s="15" t="s">
        <v>354</v>
      </c>
      <c r="F304" s="9"/>
      <c r="G304" s="16">
        <v>3700580</v>
      </c>
      <c r="H304" s="19">
        <v>3832980.48</v>
      </c>
      <c r="I304" s="19">
        <v>3832980.48</v>
      </c>
      <c r="J304" s="19">
        <v>3832980.48</v>
      </c>
      <c r="K304" s="41">
        <f t="shared" si="64"/>
        <v>100</v>
      </c>
    </row>
    <row r="305" spans="1:11" ht="38.25" outlineLevel="1" x14ac:dyDescent="0.2">
      <c r="A305" s="14" t="s">
        <v>24</v>
      </c>
      <c r="B305" s="14" t="s">
        <v>174</v>
      </c>
      <c r="C305" s="14" t="s">
        <v>473</v>
      </c>
      <c r="D305" s="14"/>
      <c r="E305" s="15" t="s">
        <v>474</v>
      </c>
      <c r="F305" s="9"/>
      <c r="G305" s="16">
        <v>3700580</v>
      </c>
      <c r="H305" s="19">
        <v>3832980.48</v>
      </c>
      <c r="I305" s="19">
        <v>3832980.48</v>
      </c>
      <c r="J305" s="19">
        <v>3832980.48</v>
      </c>
      <c r="K305" s="41">
        <f t="shared" si="64"/>
        <v>100</v>
      </c>
    </row>
    <row r="306" spans="1:11" ht="63.75" outlineLevel="1" x14ac:dyDescent="0.2">
      <c r="A306" s="14" t="s">
        <v>24</v>
      </c>
      <c r="B306" s="14" t="s">
        <v>174</v>
      </c>
      <c r="C306" s="14" t="s">
        <v>175</v>
      </c>
      <c r="D306" s="14"/>
      <c r="E306" s="15" t="s">
        <v>176</v>
      </c>
      <c r="F306" s="9"/>
      <c r="G306" s="16">
        <v>3700580</v>
      </c>
      <c r="H306" s="19">
        <v>3832980.48</v>
      </c>
      <c r="I306" s="19">
        <v>3832980.48</v>
      </c>
      <c r="J306" s="19">
        <v>3832980.48</v>
      </c>
      <c r="K306" s="41">
        <f t="shared" si="64"/>
        <v>100</v>
      </c>
    </row>
    <row r="307" spans="1:11" ht="25.5" outlineLevel="1" x14ac:dyDescent="0.2">
      <c r="A307" s="13" t="s">
        <v>24</v>
      </c>
      <c r="B307" s="13" t="s">
        <v>174</v>
      </c>
      <c r="C307" s="13" t="s">
        <v>175</v>
      </c>
      <c r="D307" s="13" t="s">
        <v>56</v>
      </c>
      <c r="E307" s="9" t="s">
        <v>58</v>
      </c>
      <c r="F307" s="9"/>
      <c r="G307" s="16">
        <v>3700580</v>
      </c>
      <c r="H307" s="19">
        <v>3832980.48</v>
      </c>
      <c r="I307" s="19">
        <v>3832980.48</v>
      </c>
      <c r="J307" s="19">
        <v>3832980.48</v>
      </c>
      <c r="K307" s="41">
        <f t="shared" si="64"/>
        <v>100</v>
      </c>
    </row>
    <row r="308" spans="1:11" outlineLevel="1" x14ac:dyDescent="0.2">
      <c r="A308" s="14" t="s">
        <v>24</v>
      </c>
      <c r="B308" s="14" t="s">
        <v>475</v>
      </c>
      <c r="C308" s="14"/>
      <c r="D308" s="14"/>
      <c r="E308" s="15" t="s">
        <v>476</v>
      </c>
      <c r="F308" s="9"/>
      <c r="G308" s="16">
        <f>G309</f>
        <v>3483517.4699999997</v>
      </c>
      <c r="H308" s="16">
        <f t="shared" ref="H308:J311" si="70">H309</f>
        <v>1398000</v>
      </c>
      <c r="I308" s="16">
        <f t="shared" si="70"/>
        <v>1398000</v>
      </c>
      <c r="J308" s="16">
        <f t="shared" si="70"/>
        <v>1398000</v>
      </c>
      <c r="K308" s="41">
        <f t="shared" si="64"/>
        <v>100</v>
      </c>
    </row>
    <row r="309" spans="1:11" outlineLevel="1" x14ac:dyDescent="0.2">
      <c r="A309" s="14" t="s">
        <v>24</v>
      </c>
      <c r="B309" s="14" t="s">
        <v>177</v>
      </c>
      <c r="C309" s="14"/>
      <c r="D309" s="14"/>
      <c r="E309" s="15" t="s">
        <v>477</v>
      </c>
      <c r="F309" s="9"/>
      <c r="G309" s="16">
        <f>G310</f>
        <v>3483517.4699999997</v>
      </c>
      <c r="H309" s="16">
        <f t="shared" si="70"/>
        <v>1398000</v>
      </c>
      <c r="I309" s="16">
        <f t="shared" si="70"/>
        <v>1398000</v>
      </c>
      <c r="J309" s="16">
        <f t="shared" si="70"/>
        <v>1398000</v>
      </c>
      <c r="K309" s="41">
        <f t="shared" si="64"/>
        <v>100</v>
      </c>
    </row>
    <row r="310" spans="1:11" ht="63.75" outlineLevel="1" x14ac:dyDescent="0.2">
      <c r="A310" s="14" t="s">
        <v>24</v>
      </c>
      <c r="B310" s="14" t="s">
        <v>177</v>
      </c>
      <c r="C310" s="14" t="s">
        <v>364</v>
      </c>
      <c r="D310" s="14"/>
      <c r="E310" s="15" t="s">
        <v>365</v>
      </c>
      <c r="F310" s="9"/>
      <c r="G310" s="16">
        <f>G311</f>
        <v>3483517.4699999997</v>
      </c>
      <c r="H310" s="16">
        <f t="shared" si="70"/>
        <v>1398000</v>
      </c>
      <c r="I310" s="16">
        <f t="shared" si="70"/>
        <v>1398000</v>
      </c>
      <c r="J310" s="16">
        <f t="shared" si="70"/>
        <v>1398000</v>
      </c>
      <c r="K310" s="41">
        <f t="shared" si="64"/>
        <v>100</v>
      </c>
    </row>
    <row r="311" spans="1:11" ht="114.75" outlineLevel="1" x14ac:dyDescent="0.2">
      <c r="A311" s="14" t="s">
        <v>24</v>
      </c>
      <c r="B311" s="14" t="s">
        <v>177</v>
      </c>
      <c r="C311" s="14" t="s">
        <v>425</v>
      </c>
      <c r="D311" s="14"/>
      <c r="E311" s="21" t="s">
        <v>428</v>
      </c>
      <c r="F311" s="9"/>
      <c r="G311" s="16">
        <f>G312</f>
        <v>3483517.4699999997</v>
      </c>
      <c r="H311" s="16">
        <f t="shared" si="70"/>
        <v>1398000</v>
      </c>
      <c r="I311" s="16">
        <f t="shared" si="70"/>
        <v>1398000</v>
      </c>
      <c r="J311" s="16">
        <f t="shared" si="70"/>
        <v>1398000</v>
      </c>
      <c r="K311" s="41">
        <f t="shared" si="64"/>
        <v>100</v>
      </c>
    </row>
    <row r="312" spans="1:11" ht="38.25" outlineLevel="1" x14ac:dyDescent="0.2">
      <c r="A312" s="14" t="s">
        <v>24</v>
      </c>
      <c r="B312" s="14" t="s">
        <v>177</v>
      </c>
      <c r="C312" s="14" t="s">
        <v>426</v>
      </c>
      <c r="D312" s="14"/>
      <c r="E312" s="15" t="s">
        <v>427</v>
      </c>
      <c r="F312" s="9"/>
      <c r="G312" s="16">
        <f>G313+G315</f>
        <v>3483517.4699999997</v>
      </c>
      <c r="H312" s="16">
        <f t="shared" ref="H312:J312" si="71">H313+H315</f>
        <v>1398000</v>
      </c>
      <c r="I312" s="16">
        <f t="shared" si="71"/>
        <v>1398000</v>
      </c>
      <c r="J312" s="16">
        <f t="shared" si="71"/>
        <v>1398000</v>
      </c>
      <c r="K312" s="41">
        <f t="shared" si="64"/>
        <v>100</v>
      </c>
    </row>
    <row r="313" spans="1:11" ht="25.5" outlineLevel="1" x14ac:dyDescent="0.2">
      <c r="A313" s="13" t="s">
        <v>24</v>
      </c>
      <c r="B313" s="13" t="s">
        <v>177</v>
      </c>
      <c r="C313" s="13" t="s">
        <v>178</v>
      </c>
      <c r="D313" s="13"/>
      <c r="E313" s="9" t="s">
        <v>179</v>
      </c>
      <c r="F313" s="9"/>
      <c r="G313" s="16">
        <v>1483517.47</v>
      </c>
      <c r="H313" s="19">
        <v>1398000</v>
      </c>
      <c r="I313" s="19">
        <v>1398000</v>
      </c>
      <c r="J313" s="19">
        <v>1398000</v>
      </c>
      <c r="K313" s="41">
        <f t="shared" si="64"/>
        <v>100</v>
      </c>
    </row>
    <row r="314" spans="1:11" ht="38.25" outlineLevel="1" x14ac:dyDescent="0.2">
      <c r="A314" s="13" t="s">
        <v>24</v>
      </c>
      <c r="B314" s="13" t="s">
        <v>177</v>
      </c>
      <c r="C314" s="13" t="s">
        <v>178</v>
      </c>
      <c r="D314" s="13" t="s">
        <v>13</v>
      </c>
      <c r="E314" s="9" t="s">
        <v>14</v>
      </c>
      <c r="F314" s="9"/>
      <c r="G314" s="16">
        <v>1483517.47</v>
      </c>
      <c r="H314" s="19">
        <v>1398000</v>
      </c>
      <c r="I314" s="19">
        <v>1398000</v>
      </c>
      <c r="J314" s="19">
        <v>1398000</v>
      </c>
      <c r="K314" s="41">
        <f t="shared" si="64"/>
        <v>100</v>
      </c>
    </row>
    <row r="315" spans="1:11" ht="51" outlineLevel="1" x14ac:dyDescent="0.2">
      <c r="A315" s="13" t="s">
        <v>24</v>
      </c>
      <c r="B315" s="13" t="s">
        <v>177</v>
      </c>
      <c r="C315" s="13" t="s">
        <v>180</v>
      </c>
      <c r="D315" s="13"/>
      <c r="E315" s="9" t="s">
        <v>181</v>
      </c>
      <c r="F315" s="9"/>
      <c r="G315" s="16">
        <v>2000000</v>
      </c>
      <c r="H315" s="16">
        <v>0</v>
      </c>
      <c r="I315" s="16">
        <v>0</v>
      </c>
      <c r="J315" s="19">
        <v>0</v>
      </c>
      <c r="K315" s="41">
        <v>0</v>
      </c>
    </row>
    <row r="316" spans="1:11" ht="38.25" outlineLevel="1" x14ac:dyDescent="0.2">
      <c r="A316" s="13" t="s">
        <v>24</v>
      </c>
      <c r="B316" s="13" t="s">
        <v>177</v>
      </c>
      <c r="C316" s="13" t="s">
        <v>180</v>
      </c>
      <c r="D316" s="13" t="s">
        <v>13</v>
      </c>
      <c r="E316" s="9" t="s">
        <v>14</v>
      </c>
      <c r="F316" s="9"/>
      <c r="G316" s="16">
        <v>2000000</v>
      </c>
      <c r="H316" s="16">
        <v>0</v>
      </c>
      <c r="I316" s="16">
        <v>0</v>
      </c>
      <c r="J316" s="19">
        <v>0</v>
      </c>
      <c r="K316" s="41">
        <v>0</v>
      </c>
    </row>
    <row r="317" spans="1:11" outlineLevel="1" x14ac:dyDescent="0.2">
      <c r="A317" s="14" t="s">
        <v>24</v>
      </c>
      <c r="B317" s="14" t="s">
        <v>478</v>
      </c>
      <c r="C317" s="14"/>
      <c r="D317" s="14"/>
      <c r="E317" s="15" t="s">
        <v>479</v>
      </c>
      <c r="F317" s="9"/>
      <c r="G317" s="16">
        <v>1134212</v>
      </c>
      <c r="H317" s="16">
        <v>1134212</v>
      </c>
      <c r="I317" s="16">
        <v>1134212</v>
      </c>
      <c r="J317" s="19">
        <v>1134212</v>
      </c>
      <c r="K317" s="41">
        <f t="shared" si="64"/>
        <v>100</v>
      </c>
    </row>
    <row r="318" spans="1:11" outlineLevel="1" x14ac:dyDescent="0.2">
      <c r="A318" s="14" t="s">
        <v>24</v>
      </c>
      <c r="B318" s="14" t="s">
        <v>182</v>
      </c>
      <c r="C318" s="14"/>
      <c r="D318" s="14"/>
      <c r="E318" s="15" t="s">
        <v>480</v>
      </c>
      <c r="F318" s="9"/>
      <c r="G318" s="16">
        <v>1134212</v>
      </c>
      <c r="H318" s="16">
        <v>1134212</v>
      </c>
      <c r="I318" s="16">
        <v>1134212</v>
      </c>
      <c r="J318" s="19">
        <v>1134212</v>
      </c>
      <c r="K318" s="41">
        <f t="shared" si="64"/>
        <v>100</v>
      </c>
    </row>
    <row r="319" spans="1:11" ht="63.75" outlineLevel="1" x14ac:dyDescent="0.2">
      <c r="A319" s="14" t="s">
        <v>24</v>
      </c>
      <c r="B319" s="14" t="s">
        <v>182</v>
      </c>
      <c r="C319" s="14" t="s">
        <v>349</v>
      </c>
      <c r="D319" s="14"/>
      <c r="E319" s="15" t="s">
        <v>353</v>
      </c>
      <c r="F319" s="9"/>
      <c r="G319" s="16">
        <v>1134212</v>
      </c>
      <c r="H319" s="16">
        <v>1134212</v>
      </c>
      <c r="I319" s="16">
        <v>1134212</v>
      </c>
      <c r="J319" s="19">
        <v>1134212</v>
      </c>
      <c r="K319" s="41">
        <f t="shared" si="64"/>
        <v>100</v>
      </c>
    </row>
    <row r="320" spans="1:11" ht="89.25" outlineLevel="1" x14ac:dyDescent="0.2">
      <c r="A320" s="14" t="s">
        <v>24</v>
      </c>
      <c r="B320" s="14" t="s">
        <v>182</v>
      </c>
      <c r="C320" s="14" t="s">
        <v>358</v>
      </c>
      <c r="D320" s="14"/>
      <c r="E320" s="15" t="s">
        <v>361</v>
      </c>
      <c r="F320" s="9"/>
      <c r="G320" s="16">
        <v>1134212</v>
      </c>
      <c r="H320" s="16">
        <v>1134212</v>
      </c>
      <c r="I320" s="16">
        <v>1134212</v>
      </c>
      <c r="J320" s="19">
        <v>1134212</v>
      </c>
      <c r="K320" s="41">
        <f t="shared" si="64"/>
        <v>100</v>
      </c>
    </row>
    <row r="321" spans="1:11" ht="25.5" outlineLevel="1" x14ac:dyDescent="0.2">
      <c r="A321" s="14" t="s">
        <v>24</v>
      </c>
      <c r="B321" s="14" t="s">
        <v>182</v>
      </c>
      <c r="C321" s="14" t="s">
        <v>481</v>
      </c>
      <c r="D321" s="14"/>
      <c r="E321" s="15" t="s">
        <v>482</v>
      </c>
      <c r="F321" s="9"/>
      <c r="G321" s="16">
        <v>1134212</v>
      </c>
      <c r="H321" s="16">
        <v>1134212</v>
      </c>
      <c r="I321" s="16">
        <v>1134212</v>
      </c>
      <c r="J321" s="19">
        <v>1134212</v>
      </c>
      <c r="K321" s="41">
        <f t="shared" si="64"/>
        <v>100</v>
      </c>
    </row>
    <row r="322" spans="1:11" ht="127.5" outlineLevel="1" x14ac:dyDescent="0.2">
      <c r="A322" s="13" t="s">
        <v>24</v>
      </c>
      <c r="B322" s="13" t="s">
        <v>182</v>
      </c>
      <c r="C322" s="13" t="s">
        <v>183</v>
      </c>
      <c r="D322" s="13"/>
      <c r="E322" s="24" t="s">
        <v>184</v>
      </c>
      <c r="F322" s="9"/>
      <c r="G322" s="16">
        <v>1134212</v>
      </c>
      <c r="H322" s="16">
        <v>1134212</v>
      </c>
      <c r="I322" s="16">
        <v>1134212</v>
      </c>
      <c r="J322" s="19">
        <v>1134212</v>
      </c>
      <c r="K322" s="41">
        <f t="shared" si="64"/>
        <v>100</v>
      </c>
    </row>
    <row r="323" spans="1:11" ht="38.25" outlineLevel="1" x14ac:dyDescent="0.2">
      <c r="A323" s="13" t="s">
        <v>24</v>
      </c>
      <c r="B323" s="13" t="s">
        <v>182</v>
      </c>
      <c r="C323" s="13" t="s">
        <v>183</v>
      </c>
      <c r="D323" s="13" t="s">
        <v>79</v>
      </c>
      <c r="E323" s="9" t="s">
        <v>81</v>
      </c>
      <c r="F323" s="9"/>
      <c r="G323" s="16">
        <v>1134212</v>
      </c>
      <c r="H323" s="16">
        <v>1134212</v>
      </c>
      <c r="I323" s="16">
        <v>1134212</v>
      </c>
      <c r="J323" s="19">
        <v>1134212</v>
      </c>
      <c r="K323" s="41">
        <f t="shared" si="64"/>
        <v>100</v>
      </c>
    </row>
    <row r="324" spans="1:11" ht="38.25" x14ac:dyDescent="0.2">
      <c r="A324" s="54" t="s">
        <v>185</v>
      </c>
      <c r="B324" s="55"/>
      <c r="C324" s="55"/>
      <c r="D324" s="55"/>
      <c r="E324" s="62" t="s">
        <v>186</v>
      </c>
      <c r="F324" s="62"/>
      <c r="G324" s="47">
        <v>30984791.539999999</v>
      </c>
      <c r="H324" s="48">
        <v>31194400.539999999</v>
      </c>
      <c r="I324" s="48">
        <v>31194400.539999999</v>
      </c>
      <c r="J324" s="48">
        <v>31194400.539999999</v>
      </c>
      <c r="K324" s="41">
        <f t="shared" si="64"/>
        <v>100</v>
      </c>
    </row>
    <row r="325" spans="1:11" x14ac:dyDescent="0.2">
      <c r="A325" s="14" t="s">
        <v>185</v>
      </c>
      <c r="B325" s="14" t="s">
        <v>340</v>
      </c>
      <c r="C325" s="14"/>
      <c r="D325" s="14"/>
      <c r="E325" s="15" t="s">
        <v>341</v>
      </c>
      <c r="F325" s="7"/>
      <c r="G325" s="17">
        <f>G326+G337+G343</f>
        <v>30984791.539999999</v>
      </c>
      <c r="H325" s="17">
        <f t="shared" ref="H325:J325" si="72">H326+H337+H343</f>
        <v>31194400.539999999</v>
      </c>
      <c r="I325" s="17">
        <f t="shared" si="72"/>
        <v>31194400.539999999</v>
      </c>
      <c r="J325" s="17">
        <f t="shared" si="72"/>
        <v>31194400.539999999</v>
      </c>
      <c r="K325" s="41">
        <f t="shared" si="64"/>
        <v>100</v>
      </c>
    </row>
    <row r="326" spans="1:11" ht="51" x14ac:dyDescent="0.2">
      <c r="A326" s="14" t="s">
        <v>185</v>
      </c>
      <c r="B326" s="14" t="s">
        <v>8</v>
      </c>
      <c r="C326" s="14"/>
      <c r="D326" s="14"/>
      <c r="E326" s="15" t="s">
        <v>342</v>
      </c>
      <c r="F326" s="7"/>
      <c r="G326" s="17">
        <f>G327+G333</f>
        <v>10232971.82</v>
      </c>
      <c r="H326" s="17">
        <f t="shared" ref="H326:J326" si="73">H327+H333</f>
        <v>10497829.439999999</v>
      </c>
      <c r="I326" s="17">
        <f t="shared" si="73"/>
        <v>10497829.439999999</v>
      </c>
      <c r="J326" s="17">
        <f t="shared" si="73"/>
        <v>10497829.439999999</v>
      </c>
      <c r="K326" s="41">
        <f t="shared" si="64"/>
        <v>100</v>
      </c>
    </row>
    <row r="327" spans="1:11" ht="76.5" x14ac:dyDescent="0.2">
      <c r="A327" s="14" t="s">
        <v>185</v>
      </c>
      <c r="B327" s="14" t="s">
        <v>8</v>
      </c>
      <c r="C327" s="14" t="s">
        <v>483</v>
      </c>
      <c r="D327" s="14"/>
      <c r="E327" s="15" t="s">
        <v>486</v>
      </c>
      <c r="F327" s="7"/>
      <c r="G327" s="17">
        <f>G328</f>
        <v>10232971.82</v>
      </c>
      <c r="H327" s="17">
        <f t="shared" ref="H327:J329" si="74">H328</f>
        <v>10458769.439999999</v>
      </c>
      <c r="I327" s="17">
        <f t="shared" si="74"/>
        <v>10458769.439999999</v>
      </c>
      <c r="J327" s="17">
        <f t="shared" si="74"/>
        <v>10458769.439999999</v>
      </c>
      <c r="K327" s="41">
        <f t="shared" si="64"/>
        <v>100</v>
      </c>
    </row>
    <row r="328" spans="1:11" ht="102" x14ac:dyDescent="0.2">
      <c r="A328" s="14" t="s">
        <v>185</v>
      </c>
      <c r="B328" s="14" t="s">
        <v>8</v>
      </c>
      <c r="C328" s="14" t="s">
        <v>484</v>
      </c>
      <c r="D328" s="14"/>
      <c r="E328" s="15" t="s">
        <v>487</v>
      </c>
      <c r="F328" s="7"/>
      <c r="G328" s="17">
        <f>G329</f>
        <v>10232971.82</v>
      </c>
      <c r="H328" s="17">
        <f t="shared" si="74"/>
        <v>10458769.439999999</v>
      </c>
      <c r="I328" s="17">
        <f t="shared" si="74"/>
        <v>10458769.439999999</v>
      </c>
      <c r="J328" s="17">
        <f t="shared" si="74"/>
        <v>10458769.439999999</v>
      </c>
      <c r="K328" s="41">
        <f t="shared" si="64"/>
        <v>100</v>
      </c>
    </row>
    <row r="329" spans="1:11" ht="38.25" x14ac:dyDescent="0.2">
      <c r="A329" s="14" t="s">
        <v>185</v>
      </c>
      <c r="B329" s="14" t="s">
        <v>8</v>
      </c>
      <c r="C329" s="14" t="s">
        <v>485</v>
      </c>
      <c r="D329" s="14"/>
      <c r="E329" s="15" t="s">
        <v>352</v>
      </c>
      <c r="F329" s="7"/>
      <c r="G329" s="17">
        <f>G330</f>
        <v>10232971.82</v>
      </c>
      <c r="H329" s="17">
        <f t="shared" si="74"/>
        <v>10458769.439999999</v>
      </c>
      <c r="I329" s="17">
        <f t="shared" si="74"/>
        <v>10458769.439999999</v>
      </c>
      <c r="J329" s="17">
        <f t="shared" si="74"/>
        <v>10458769.439999999</v>
      </c>
      <c r="K329" s="41">
        <f t="shared" si="64"/>
        <v>100</v>
      </c>
    </row>
    <row r="330" spans="1:11" ht="25.5" x14ac:dyDescent="0.2">
      <c r="A330" s="14" t="s">
        <v>185</v>
      </c>
      <c r="B330" s="14" t="s">
        <v>8</v>
      </c>
      <c r="C330" s="14" t="s">
        <v>187</v>
      </c>
      <c r="D330" s="14"/>
      <c r="E330" s="15" t="s">
        <v>23</v>
      </c>
      <c r="F330" s="7"/>
      <c r="G330" s="17">
        <f>G331+G332</f>
        <v>10232971.82</v>
      </c>
      <c r="H330" s="17">
        <f t="shared" ref="H330:J330" si="75">H331+H332</f>
        <v>10458769.439999999</v>
      </c>
      <c r="I330" s="17">
        <f t="shared" si="75"/>
        <v>10458769.439999999</v>
      </c>
      <c r="J330" s="17">
        <f t="shared" si="75"/>
        <v>10458769.439999999</v>
      </c>
      <c r="K330" s="41">
        <f t="shared" si="64"/>
        <v>100</v>
      </c>
    </row>
    <row r="331" spans="1:11" ht="76.5" outlineLevel="1" x14ac:dyDescent="0.2">
      <c r="A331" s="22" t="s">
        <v>185</v>
      </c>
      <c r="B331" s="22" t="s">
        <v>8</v>
      </c>
      <c r="C331" s="22" t="s">
        <v>187</v>
      </c>
      <c r="D331" s="22" t="s">
        <v>10</v>
      </c>
      <c r="E331" s="8" t="s">
        <v>12</v>
      </c>
      <c r="F331" s="8"/>
      <c r="G331" s="18">
        <v>9853471.8200000003</v>
      </c>
      <c r="H331" s="23">
        <v>9989290.7799999993</v>
      </c>
      <c r="I331" s="23">
        <v>9989290.7799999993</v>
      </c>
      <c r="J331" s="23">
        <v>9989290.7799999993</v>
      </c>
      <c r="K331" s="41">
        <f t="shared" si="64"/>
        <v>100</v>
      </c>
    </row>
    <row r="332" spans="1:11" ht="38.25" outlineLevel="1" x14ac:dyDescent="0.2">
      <c r="A332" s="13" t="s">
        <v>185</v>
      </c>
      <c r="B332" s="13" t="s">
        <v>8</v>
      </c>
      <c r="C332" s="13" t="s">
        <v>187</v>
      </c>
      <c r="D332" s="13" t="s">
        <v>13</v>
      </c>
      <c r="E332" s="9" t="s">
        <v>14</v>
      </c>
      <c r="F332" s="9"/>
      <c r="G332" s="16">
        <v>379500</v>
      </c>
      <c r="H332" s="19">
        <v>469478.66</v>
      </c>
      <c r="I332" s="19">
        <v>469478.66</v>
      </c>
      <c r="J332" s="19">
        <v>469478.66</v>
      </c>
      <c r="K332" s="41">
        <f t="shared" si="64"/>
        <v>100</v>
      </c>
    </row>
    <row r="333" spans="1:11" outlineLevel="1" x14ac:dyDescent="0.2">
      <c r="A333" s="14" t="s">
        <v>185</v>
      </c>
      <c r="B333" s="14" t="s">
        <v>8</v>
      </c>
      <c r="C333" s="14" t="s">
        <v>343</v>
      </c>
      <c r="D333" s="14"/>
      <c r="E333" s="15" t="s">
        <v>344</v>
      </c>
      <c r="F333" s="9"/>
      <c r="G333" s="16">
        <v>0</v>
      </c>
      <c r="H333" s="19">
        <v>39060</v>
      </c>
      <c r="I333" s="19">
        <v>39060</v>
      </c>
      <c r="J333" s="19">
        <v>39060</v>
      </c>
      <c r="K333" s="41">
        <f t="shared" ref="K333:K396" si="76">J333/I333*100</f>
        <v>100</v>
      </c>
    </row>
    <row r="334" spans="1:11" ht="38.25" outlineLevel="1" x14ac:dyDescent="0.2">
      <c r="A334" s="14" t="s">
        <v>185</v>
      </c>
      <c r="B334" s="14" t="s">
        <v>8</v>
      </c>
      <c r="C334" s="14" t="s">
        <v>356</v>
      </c>
      <c r="D334" s="14"/>
      <c r="E334" s="15" t="s">
        <v>357</v>
      </c>
      <c r="F334" s="9"/>
      <c r="G334" s="16">
        <v>0</v>
      </c>
      <c r="H334" s="19">
        <v>39060</v>
      </c>
      <c r="I334" s="19">
        <v>39060</v>
      </c>
      <c r="J334" s="19">
        <v>39060</v>
      </c>
      <c r="K334" s="41">
        <f t="shared" si="76"/>
        <v>100</v>
      </c>
    </row>
    <row r="335" spans="1:11" ht="25.5" outlineLevel="1" x14ac:dyDescent="0.2">
      <c r="A335" s="14" t="s">
        <v>185</v>
      </c>
      <c r="B335" s="14" t="s">
        <v>8</v>
      </c>
      <c r="C335" s="14" t="s">
        <v>29</v>
      </c>
      <c r="D335" s="14"/>
      <c r="E335" s="15" t="s">
        <v>30</v>
      </c>
      <c r="F335" s="9"/>
      <c r="G335" s="16">
        <v>0</v>
      </c>
      <c r="H335" s="19">
        <v>39060</v>
      </c>
      <c r="I335" s="19">
        <v>39060</v>
      </c>
      <c r="J335" s="19">
        <v>39060</v>
      </c>
      <c r="K335" s="41">
        <f t="shared" si="76"/>
        <v>100</v>
      </c>
    </row>
    <row r="336" spans="1:11" ht="76.5" outlineLevel="1" x14ac:dyDescent="0.2">
      <c r="A336" s="13" t="s">
        <v>185</v>
      </c>
      <c r="B336" s="13" t="s">
        <v>8</v>
      </c>
      <c r="C336" s="13" t="s">
        <v>29</v>
      </c>
      <c r="D336" s="13" t="s">
        <v>10</v>
      </c>
      <c r="E336" s="9" t="s">
        <v>12</v>
      </c>
      <c r="F336" s="9"/>
      <c r="G336" s="16">
        <v>0</v>
      </c>
      <c r="H336" s="19">
        <v>39060</v>
      </c>
      <c r="I336" s="19">
        <v>39060</v>
      </c>
      <c r="J336" s="19">
        <v>39060</v>
      </c>
      <c r="K336" s="41">
        <f t="shared" si="76"/>
        <v>100</v>
      </c>
    </row>
    <row r="337" spans="1:11" outlineLevel="1" x14ac:dyDescent="0.2">
      <c r="A337" s="14" t="s">
        <v>185</v>
      </c>
      <c r="B337" s="14" t="s">
        <v>188</v>
      </c>
      <c r="C337" s="14"/>
      <c r="D337" s="14"/>
      <c r="E337" s="15" t="s">
        <v>190</v>
      </c>
      <c r="F337" s="9"/>
      <c r="G337" s="16">
        <v>100000</v>
      </c>
      <c r="H337" s="16">
        <v>0</v>
      </c>
      <c r="I337" s="16">
        <v>0</v>
      </c>
      <c r="J337" s="19">
        <v>0</v>
      </c>
      <c r="K337" s="41">
        <v>0</v>
      </c>
    </row>
    <row r="338" spans="1:11" ht="76.5" outlineLevel="1" x14ac:dyDescent="0.2">
      <c r="A338" s="14" t="s">
        <v>185</v>
      </c>
      <c r="B338" s="14" t="s">
        <v>188</v>
      </c>
      <c r="C338" s="14" t="s">
        <v>483</v>
      </c>
      <c r="D338" s="14"/>
      <c r="E338" s="15" t="s">
        <v>486</v>
      </c>
      <c r="F338" s="9"/>
      <c r="G338" s="16">
        <v>100000</v>
      </c>
      <c r="H338" s="16">
        <v>0</v>
      </c>
      <c r="I338" s="16">
        <v>0</v>
      </c>
      <c r="J338" s="19">
        <v>0</v>
      </c>
      <c r="K338" s="41">
        <v>0</v>
      </c>
    </row>
    <row r="339" spans="1:11" ht="127.5" outlineLevel="1" x14ac:dyDescent="0.2">
      <c r="A339" s="14" t="s">
        <v>185</v>
      </c>
      <c r="B339" s="14" t="s">
        <v>188</v>
      </c>
      <c r="C339" s="14" t="s">
        <v>488</v>
      </c>
      <c r="D339" s="14"/>
      <c r="E339" s="21" t="s">
        <v>491</v>
      </c>
      <c r="F339" s="9"/>
      <c r="G339" s="16">
        <v>100000</v>
      </c>
      <c r="H339" s="16">
        <v>0</v>
      </c>
      <c r="I339" s="16">
        <v>0</v>
      </c>
      <c r="J339" s="19">
        <v>0</v>
      </c>
      <c r="K339" s="41">
        <v>0</v>
      </c>
    </row>
    <row r="340" spans="1:11" ht="38.25" outlineLevel="1" x14ac:dyDescent="0.2">
      <c r="A340" s="14" t="s">
        <v>185</v>
      </c>
      <c r="B340" s="14" t="s">
        <v>188</v>
      </c>
      <c r="C340" s="14" t="s">
        <v>489</v>
      </c>
      <c r="D340" s="14"/>
      <c r="E340" s="15" t="s">
        <v>490</v>
      </c>
      <c r="F340" s="9"/>
      <c r="G340" s="16">
        <v>100000</v>
      </c>
      <c r="H340" s="16">
        <v>0</v>
      </c>
      <c r="I340" s="16">
        <v>0</v>
      </c>
      <c r="J340" s="19">
        <v>0</v>
      </c>
      <c r="K340" s="41">
        <v>0</v>
      </c>
    </row>
    <row r="341" spans="1:11" outlineLevel="1" x14ac:dyDescent="0.2">
      <c r="A341" s="14" t="s">
        <v>185</v>
      </c>
      <c r="B341" s="14" t="s">
        <v>188</v>
      </c>
      <c r="C341" s="14" t="s">
        <v>189</v>
      </c>
      <c r="D341" s="14"/>
      <c r="E341" s="15" t="s">
        <v>190</v>
      </c>
      <c r="F341" s="9"/>
      <c r="G341" s="16">
        <v>100000</v>
      </c>
      <c r="H341" s="16">
        <v>0</v>
      </c>
      <c r="I341" s="16">
        <v>0</v>
      </c>
      <c r="J341" s="19">
        <v>0</v>
      </c>
      <c r="K341" s="41">
        <v>0</v>
      </c>
    </row>
    <row r="342" spans="1:11" outlineLevel="1" x14ac:dyDescent="0.2">
      <c r="A342" s="13" t="s">
        <v>185</v>
      </c>
      <c r="B342" s="13" t="s">
        <v>188</v>
      </c>
      <c r="C342" s="13" t="s">
        <v>189</v>
      </c>
      <c r="D342" s="13" t="s">
        <v>33</v>
      </c>
      <c r="E342" s="9" t="s">
        <v>34</v>
      </c>
      <c r="F342" s="9"/>
      <c r="G342" s="16">
        <v>100000</v>
      </c>
      <c r="H342" s="16">
        <v>0</v>
      </c>
      <c r="I342" s="16">
        <v>0</v>
      </c>
      <c r="J342" s="19">
        <v>0</v>
      </c>
      <c r="K342" s="41">
        <v>0</v>
      </c>
    </row>
    <row r="343" spans="1:11" outlineLevel="1" x14ac:dyDescent="0.2">
      <c r="A343" s="14" t="s">
        <v>185</v>
      </c>
      <c r="B343" s="14" t="s">
        <v>50</v>
      </c>
      <c r="C343" s="14"/>
      <c r="D343" s="14"/>
      <c r="E343" s="15" t="s">
        <v>372</v>
      </c>
      <c r="F343" s="9"/>
      <c r="G343" s="16">
        <f>G344+G349</f>
        <v>20651819.719999999</v>
      </c>
      <c r="H343" s="16">
        <f t="shared" ref="H343:J343" si="77">H344+H349</f>
        <v>20696571.100000001</v>
      </c>
      <c r="I343" s="16">
        <f t="shared" si="77"/>
        <v>20696571.100000001</v>
      </c>
      <c r="J343" s="16">
        <f t="shared" si="77"/>
        <v>20696571.100000001</v>
      </c>
      <c r="K343" s="41">
        <f t="shared" si="76"/>
        <v>100</v>
      </c>
    </row>
    <row r="344" spans="1:11" ht="51" outlineLevel="1" x14ac:dyDescent="0.2">
      <c r="A344" s="14" t="s">
        <v>185</v>
      </c>
      <c r="B344" s="14" t="s">
        <v>50</v>
      </c>
      <c r="C344" s="14" t="s">
        <v>492</v>
      </c>
      <c r="D344" s="14"/>
      <c r="E344" s="15" t="s">
        <v>496</v>
      </c>
      <c r="F344" s="9"/>
      <c r="G344" s="16">
        <v>3841637</v>
      </c>
      <c r="H344" s="19">
        <v>3829449</v>
      </c>
      <c r="I344" s="19">
        <v>3829449</v>
      </c>
      <c r="J344" s="19">
        <v>3829449</v>
      </c>
      <c r="K344" s="41">
        <f t="shared" si="76"/>
        <v>100</v>
      </c>
    </row>
    <row r="345" spans="1:11" ht="76.5" outlineLevel="1" x14ac:dyDescent="0.2">
      <c r="A345" s="14" t="s">
        <v>185</v>
      </c>
      <c r="B345" s="14" t="s">
        <v>50</v>
      </c>
      <c r="C345" s="14" t="s">
        <v>493</v>
      </c>
      <c r="D345" s="14"/>
      <c r="E345" s="15" t="s">
        <v>497</v>
      </c>
      <c r="F345" s="9"/>
      <c r="G345" s="16">
        <v>3841637</v>
      </c>
      <c r="H345" s="19">
        <v>3829449</v>
      </c>
      <c r="I345" s="19">
        <v>3829449</v>
      </c>
      <c r="J345" s="19">
        <v>3829449</v>
      </c>
      <c r="K345" s="41">
        <f t="shared" si="76"/>
        <v>100</v>
      </c>
    </row>
    <row r="346" spans="1:11" ht="38.25" outlineLevel="1" x14ac:dyDescent="0.2">
      <c r="A346" s="14" t="s">
        <v>185</v>
      </c>
      <c r="B346" s="14" t="s">
        <v>50</v>
      </c>
      <c r="C346" s="14" t="s">
        <v>494</v>
      </c>
      <c r="D346" s="14"/>
      <c r="E346" s="15" t="s">
        <v>495</v>
      </c>
      <c r="F346" s="9"/>
      <c r="G346" s="16">
        <v>3841637</v>
      </c>
      <c r="H346" s="19">
        <v>3829449</v>
      </c>
      <c r="I346" s="19">
        <v>3829449</v>
      </c>
      <c r="J346" s="19">
        <v>3829449</v>
      </c>
      <c r="K346" s="41">
        <f t="shared" si="76"/>
        <v>100</v>
      </c>
    </row>
    <row r="347" spans="1:11" ht="38.25" outlineLevel="1" x14ac:dyDescent="0.2">
      <c r="A347" s="13" t="s">
        <v>185</v>
      </c>
      <c r="B347" s="13" t="s">
        <v>50</v>
      </c>
      <c r="C347" s="13" t="s">
        <v>191</v>
      </c>
      <c r="D347" s="13"/>
      <c r="E347" s="9" t="s">
        <v>192</v>
      </c>
      <c r="F347" s="9"/>
      <c r="G347" s="16">
        <v>3841637</v>
      </c>
      <c r="H347" s="19">
        <v>3829449</v>
      </c>
      <c r="I347" s="19">
        <v>3829449</v>
      </c>
      <c r="J347" s="19">
        <v>3829449</v>
      </c>
      <c r="K347" s="41">
        <f t="shared" si="76"/>
        <v>100</v>
      </c>
    </row>
    <row r="348" spans="1:11" ht="76.5" outlineLevel="1" x14ac:dyDescent="0.2">
      <c r="A348" s="13" t="s">
        <v>185</v>
      </c>
      <c r="B348" s="13" t="s">
        <v>50</v>
      </c>
      <c r="C348" s="13" t="s">
        <v>191</v>
      </c>
      <c r="D348" s="13" t="s">
        <v>10</v>
      </c>
      <c r="E348" s="9" t="s">
        <v>12</v>
      </c>
      <c r="F348" s="9"/>
      <c r="G348" s="16">
        <v>3841637</v>
      </c>
      <c r="H348" s="19">
        <v>3829449</v>
      </c>
      <c r="I348" s="19">
        <v>3829449</v>
      </c>
      <c r="J348" s="19">
        <v>3829449</v>
      </c>
      <c r="K348" s="41">
        <f t="shared" si="76"/>
        <v>100</v>
      </c>
    </row>
    <row r="349" spans="1:11" ht="76.5" outlineLevel="1" x14ac:dyDescent="0.2">
      <c r="A349" s="14" t="s">
        <v>185</v>
      </c>
      <c r="B349" s="14" t="s">
        <v>50</v>
      </c>
      <c r="C349" s="14" t="s">
        <v>483</v>
      </c>
      <c r="D349" s="14"/>
      <c r="E349" s="15" t="s">
        <v>486</v>
      </c>
      <c r="F349" s="9"/>
      <c r="G349" s="16">
        <f>G350</f>
        <v>16810182.719999999</v>
      </c>
      <c r="H349" s="16">
        <f t="shared" ref="H349:J350" si="78">H350</f>
        <v>16867122.100000001</v>
      </c>
      <c r="I349" s="16">
        <f t="shared" si="78"/>
        <v>16867122.100000001</v>
      </c>
      <c r="J349" s="16">
        <f t="shared" si="78"/>
        <v>16867122.100000001</v>
      </c>
      <c r="K349" s="41">
        <f t="shared" si="76"/>
        <v>100</v>
      </c>
    </row>
    <row r="350" spans="1:11" ht="102" outlineLevel="1" x14ac:dyDescent="0.2">
      <c r="A350" s="14" t="s">
        <v>185</v>
      </c>
      <c r="B350" s="14" t="s">
        <v>50</v>
      </c>
      <c r="C350" s="14" t="s">
        <v>484</v>
      </c>
      <c r="D350" s="14"/>
      <c r="E350" s="15" t="s">
        <v>487</v>
      </c>
      <c r="F350" s="9"/>
      <c r="G350" s="16">
        <f>G351</f>
        <v>16810182.719999999</v>
      </c>
      <c r="H350" s="16">
        <f t="shared" si="78"/>
        <v>16867122.100000001</v>
      </c>
      <c r="I350" s="16">
        <f t="shared" si="78"/>
        <v>16867122.100000001</v>
      </c>
      <c r="J350" s="16">
        <f t="shared" si="78"/>
        <v>16867122.100000001</v>
      </c>
      <c r="K350" s="41">
        <f t="shared" si="76"/>
        <v>100</v>
      </c>
    </row>
    <row r="351" spans="1:11" ht="38.25" outlineLevel="1" x14ac:dyDescent="0.2">
      <c r="A351" s="14" t="s">
        <v>185</v>
      </c>
      <c r="B351" s="14" t="s">
        <v>50</v>
      </c>
      <c r="C351" s="14" t="s">
        <v>498</v>
      </c>
      <c r="D351" s="14"/>
      <c r="E351" s="15" t="s">
        <v>499</v>
      </c>
      <c r="F351" s="9"/>
      <c r="G351" s="16">
        <f>G352+G355</f>
        <v>16810182.719999999</v>
      </c>
      <c r="H351" s="16">
        <f t="shared" ref="H351:J351" si="79">H352+H355</f>
        <v>16867122.100000001</v>
      </c>
      <c r="I351" s="16">
        <f t="shared" si="79"/>
        <v>16867122.100000001</v>
      </c>
      <c r="J351" s="16">
        <f t="shared" si="79"/>
        <v>16867122.100000001</v>
      </c>
      <c r="K351" s="41">
        <f t="shared" si="76"/>
        <v>100</v>
      </c>
    </row>
    <row r="352" spans="1:11" ht="38.25" outlineLevel="1" x14ac:dyDescent="0.2">
      <c r="A352" s="14" t="s">
        <v>185</v>
      </c>
      <c r="B352" s="14" t="s">
        <v>50</v>
      </c>
      <c r="C352" s="14" t="s">
        <v>193</v>
      </c>
      <c r="D352" s="14"/>
      <c r="E352" s="15" t="s">
        <v>60</v>
      </c>
      <c r="F352" s="9"/>
      <c r="G352" s="16">
        <f>G353+G354</f>
        <v>16734016.720000001</v>
      </c>
      <c r="H352" s="16">
        <f t="shared" ref="H352:J352" si="80">H353+H354</f>
        <v>16790956.100000001</v>
      </c>
      <c r="I352" s="16">
        <f t="shared" si="80"/>
        <v>16790956.100000001</v>
      </c>
      <c r="J352" s="16">
        <f t="shared" si="80"/>
        <v>16790956.100000001</v>
      </c>
      <c r="K352" s="41">
        <f t="shared" si="76"/>
        <v>100</v>
      </c>
    </row>
    <row r="353" spans="1:11" ht="76.5" outlineLevel="1" x14ac:dyDescent="0.2">
      <c r="A353" s="13" t="s">
        <v>185</v>
      </c>
      <c r="B353" s="13" t="s">
        <v>50</v>
      </c>
      <c r="C353" s="13" t="s">
        <v>193</v>
      </c>
      <c r="D353" s="13" t="s">
        <v>10</v>
      </c>
      <c r="E353" s="9" t="s">
        <v>12</v>
      </c>
      <c r="F353" s="9"/>
      <c r="G353" s="16">
        <v>16003069.720000001</v>
      </c>
      <c r="H353" s="19">
        <v>15965825.48</v>
      </c>
      <c r="I353" s="19">
        <v>15965825.48</v>
      </c>
      <c r="J353" s="19">
        <v>15965825.48</v>
      </c>
      <c r="K353" s="41">
        <f t="shared" si="76"/>
        <v>100</v>
      </c>
    </row>
    <row r="354" spans="1:11" ht="38.25" outlineLevel="1" x14ac:dyDescent="0.2">
      <c r="A354" s="13" t="s">
        <v>185</v>
      </c>
      <c r="B354" s="13" t="s">
        <v>50</v>
      </c>
      <c r="C354" s="13" t="s">
        <v>193</v>
      </c>
      <c r="D354" s="13" t="s">
        <v>13</v>
      </c>
      <c r="E354" s="9" t="s">
        <v>14</v>
      </c>
      <c r="F354" s="9"/>
      <c r="G354" s="16">
        <v>730947</v>
      </c>
      <c r="H354" s="19">
        <v>825130.62</v>
      </c>
      <c r="I354" s="19">
        <v>825130.62</v>
      </c>
      <c r="J354" s="19">
        <v>825130.62</v>
      </c>
      <c r="K354" s="41">
        <f t="shared" si="76"/>
        <v>100</v>
      </c>
    </row>
    <row r="355" spans="1:11" ht="114.75" outlineLevel="1" x14ac:dyDescent="0.2">
      <c r="A355" s="13" t="s">
        <v>185</v>
      </c>
      <c r="B355" s="13" t="s">
        <v>50</v>
      </c>
      <c r="C355" s="13" t="s">
        <v>194</v>
      </c>
      <c r="D355" s="13"/>
      <c r="E355" s="24" t="s">
        <v>195</v>
      </c>
      <c r="F355" s="9"/>
      <c r="G355" s="16">
        <v>76166</v>
      </c>
      <c r="H355" s="16">
        <v>76166</v>
      </c>
      <c r="I355" s="16">
        <v>76166</v>
      </c>
      <c r="J355" s="16">
        <v>76166</v>
      </c>
      <c r="K355" s="41">
        <f t="shared" si="76"/>
        <v>100</v>
      </c>
    </row>
    <row r="356" spans="1:11" ht="76.5" outlineLevel="1" x14ac:dyDescent="0.2">
      <c r="A356" s="13" t="s">
        <v>185</v>
      </c>
      <c r="B356" s="13" t="s">
        <v>50</v>
      </c>
      <c r="C356" s="13" t="s">
        <v>194</v>
      </c>
      <c r="D356" s="13" t="s">
        <v>10</v>
      </c>
      <c r="E356" s="9" t="s">
        <v>12</v>
      </c>
      <c r="F356" s="9"/>
      <c r="G356" s="16">
        <v>76166</v>
      </c>
      <c r="H356" s="16">
        <v>76166</v>
      </c>
      <c r="I356" s="16">
        <v>76166</v>
      </c>
      <c r="J356" s="16">
        <v>76166</v>
      </c>
      <c r="K356" s="41">
        <f t="shared" si="76"/>
        <v>100</v>
      </c>
    </row>
    <row r="357" spans="1:11" ht="38.25" x14ac:dyDescent="0.2">
      <c r="A357" s="54" t="s">
        <v>196</v>
      </c>
      <c r="B357" s="55"/>
      <c r="C357" s="55"/>
      <c r="D357" s="55"/>
      <c r="E357" s="62" t="s">
        <v>197</v>
      </c>
      <c r="F357" s="62"/>
      <c r="G357" s="47">
        <v>250288592.37</v>
      </c>
      <c r="H357" s="63">
        <v>296800637.17000002</v>
      </c>
      <c r="I357" s="63">
        <v>296800637.17000002</v>
      </c>
      <c r="J357" s="48">
        <v>293670536.18000001</v>
      </c>
      <c r="K357" s="41">
        <f t="shared" si="76"/>
        <v>98.945386027521508</v>
      </c>
    </row>
    <row r="358" spans="1:11" x14ac:dyDescent="0.2">
      <c r="A358" s="14" t="s">
        <v>196</v>
      </c>
      <c r="B358" s="14" t="s">
        <v>459</v>
      </c>
      <c r="C358" s="14"/>
      <c r="D358" s="14"/>
      <c r="E358" s="15" t="s">
        <v>460</v>
      </c>
      <c r="F358" s="7"/>
      <c r="G358" s="17">
        <f>G359+G379+G424+G433</f>
        <v>240012121.37</v>
      </c>
      <c r="H358" s="17">
        <f t="shared" ref="H358:J358" si="81">H359+H379+H424+H433</f>
        <v>285861261.31</v>
      </c>
      <c r="I358" s="17">
        <f t="shared" si="81"/>
        <v>285861261.31</v>
      </c>
      <c r="J358" s="17">
        <f t="shared" si="81"/>
        <v>283544963.31999999</v>
      </c>
      <c r="K358" s="41">
        <f t="shared" si="76"/>
        <v>99.189712527194047</v>
      </c>
    </row>
    <row r="359" spans="1:11" x14ac:dyDescent="0.2">
      <c r="A359" s="14" t="s">
        <v>196</v>
      </c>
      <c r="B359" s="14" t="s">
        <v>198</v>
      </c>
      <c r="C359" s="14"/>
      <c r="D359" s="14"/>
      <c r="E359" s="15" t="s">
        <v>500</v>
      </c>
      <c r="F359" s="7"/>
      <c r="G359" s="17">
        <f>G360</f>
        <v>58388338.640000001</v>
      </c>
      <c r="H359" s="17">
        <f t="shared" ref="H359:J360" si="82">H360</f>
        <v>63405440.130000003</v>
      </c>
      <c r="I359" s="17">
        <f t="shared" si="82"/>
        <v>63405440.130000003</v>
      </c>
      <c r="J359" s="17">
        <f t="shared" si="82"/>
        <v>62697140.130000003</v>
      </c>
      <c r="K359" s="41">
        <f t="shared" si="76"/>
        <v>98.882903425088173</v>
      </c>
    </row>
    <row r="360" spans="1:11" ht="51" x14ac:dyDescent="0.2">
      <c r="A360" s="14" t="s">
        <v>196</v>
      </c>
      <c r="B360" s="14" t="s">
        <v>198</v>
      </c>
      <c r="C360" s="14" t="s">
        <v>492</v>
      </c>
      <c r="D360" s="14"/>
      <c r="E360" s="15" t="s">
        <v>496</v>
      </c>
      <c r="F360" s="7"/>
      <c r="G360" s="17">
        <f>G361</f>
        <v>58388338.640000001</v>
      </c>
      <c r="H360" s="17">
        <f t="shared" si="82"/>
        <v>63405440.130000003</v>
      </c>
      <c r="I360" s="17">
        <f t="shared" si="82"/>
        <v>63405440.130000003</v>
      </c>
      <c r="J360" s="17">
        <f t="shared" si="82"/>
        <v>62697140.130000003</v>
      </c>
      <c r="K360" s="41">
        <f t="shared" si="76"/>
        <v>98.882903425088173</v>
      </c>
    </row>
    <row r="361" spans="1:11" ht="76.5" x14ac:dyDescent="0.2">
      <c r="A361" s="14" t="s">
        <v>196</v>
      </c>
      <c r="B361" s="14" t="s">
        <v>198</v>
      </c>
      <c r="C361" s="14" t="s">
        <v>501</v>
      </c>
      <c r="D361" s="14"/>
      <c r="E361" s="15" t="s">
        <v>504</v>
      </c>
      <c r="F361" s="7"/>
      <c r="G361" s="17">
        <f>G362+G376</f>
        <v>58388338.640000001</v>
      </c>
      <c r="H361" s="17">
        <f t="shared" ref="H361:J361" si="83">H362+H376</f>
        <v>63405440.130000003</v>
      </c>
      <c r="I361" s="17">
        <f t="shared" si="83"/>
        <v>63405440.130000003</v>
      </c>
      <c r="J361" s="17">
        <f t="shared" si="83"/>
        <v>62697140.130000003</v>
      </c>
      <c r="K361" s="41">
        <f t="shared" si="76"/>
        <v>98.882903425088173</v>
      </c>
    </row>
    <row r="362" spans="1:11" ht="51" x14ac:dyDescent="0.2">
      <c r="A362" s="14" t="s">
        <v>196</v>
      </c>
      <c r="B362" s="14" t="s">
        <v>198</v>
      </c>
      <c r="C362" s="14" t="s">
        <v>502</v>
      </c>
      <c r="D362" s="14"/>
      <c r="E362" s="15" t="s">
        <v>503</v>
      </c>
      <c r="F362" s="7"/>
      <c r="G362" s="17">
        <f>G363+G367+G369+G374</f>
        <v>58189429.109999999</v>
      </c>
      <c r="H362" s="17">
        <f t="shared" ref="H362:J362" si="84">H363+H367+H369+H374</f>
        <v>62806521.100000001</v>
      </c>
      <c r="I362" s="17">
        <f t="shared" si="84"/>
        <v>62806521.100000001</v>
      </c>
      <c r="J362" s="17">
        <f t="shared" si="84"/>
        <v>62098221.100000001</v>
      </c>
      <c r="K362" s="41">
        <f t="shared" si="76"/>
        <v>98.872250862498419</v>
      </c>
    </row>
    <row r="363" spans="1:11" ht="38.25" x14ac:dyDescent="0.2">
      <c r="A363" s="14" t="s">
        <v>196</v>
      </c>
      <c r="B363" s="14" t="s">
        <v>198</v>
      </c>
      <c r="C363" s="14" t="s">
        <v>199</v>
      </c>
      <c r="D363" s="14"/>
      <c r="E363" s="15" t="s">
        <v>60</v>
      </c>
      <c r="F363" s="7"/>
      <c r="G363" s="17">
        <f>G364+G365+G366</f>
        <v>13209782.509999998</v>
      </c>
      <c r="H363" s="17">
        <f t="shared" ref="H363:J363" si="85">H364+H365+H366</f>
        <v>14926628.560000001</v>
      </c>
      <c r="I363" s="17">
        <f t="shared" si="85"/>
        <v>14926628.560000001</v>
      </c>
      <c r="J363" s="17">
        <f t="shared" si="85"/>
        <v>14926628.560000001</v>
      </c>
      <c r="K363" s="41">
        <f t="shared" si="76"/>
        <v>100</v>
      </c>
    </row>
    <row r="364" spans="1:11" ht="38.25" outlineLevel="1" x14ac:dyDescent="0.2">
      <c r="A364" s="22" t="s">
        <v>196</v>
      </c>
      <c r="B364" s="22" t="s">
        <v>198</v>
      </c>
      <c r="C364" s="22" t="s">
        <v>199</v>
      </c>
      <c r="D364" s="22" t="s">
        <v>13</v>
      </c>
      <c r="E364" s="8" t="s">
        <v>14</v>
      </c>
      <c r="F364" s="8"/>
      <c r="G364" s="18">
        <v>7612899.5999999996</v>
      </c>
      <c r="H364" s="23">
        <v>9195822.7100000009</v>
      </c>
      <c r="I364" s="23">
        <v>9195822.7100000009</v>
      </c>
      <c r="J364" s="23">
        <v>9195822.7100000009</v>
      </c>
      <c r="K364" s="41">
        <f t="shared" si="76"/>
        <v>100</v>
      </c>
    </row>
    <row r="365" spans="1:11" ht="38.25" outlineLevel="1" x14ac:dyDescent="0.2">
      <c r="A365" s="13" t="s">
        <v>196</v>
      </c>
      <c r="B365" s="13" t="s">
        <v>198</v>
      </c>
      <c r="C365" s="13" t="s">
        <v>199</v>
      </c>
      <c r="D365" s="13" t="s">
        <v>79</v>
      </c>
      <c r="E365" s="9" t="s">
        <v>81</v>
      </c>
      <c r="F365" s="9"/>
      <c r="G365" s="16">
        <v>3582166.71</v>
      </c>
      <c r="H365" s="19">
        <v>3438255.75</v>
      </c>
      <c r="I365" s="19">
        <v>3438255.75</v>
      </c>
      <c r="J365" s="19">
        <v>3438255.75</v>
      </c>
      <c r="K365" s="41">
        <f t="shared" si="76"/>
        <v>100</v>
      </c>
    </row>
    <row r="366" spans="1:11" outlineLevel="1" x14ac:dyDescent="0.2">
      <c r="A366" s="13" t="s">
        <v>196</v>
      </c>
      <c r="B366" s="13" t="s">
        <v>198</v>
      </c>
      <c r="C366" s="13" t="s">
        <v>199</v>
      </c>
      <c r="D366" s="13" t="s">
        <v>33</v>
      </c>
      <c r="E366" s="9" t="s">
        <v>34</v>
      </c>
      <c r="F366" s="9"/>
      <c r="G366" s="16">
        <v>2014716.2</v>
      </c>
      <c r="H366" s="19">
        <v>2292550.1</v>
      </c>
      <c r="I366" s="19">
        <v>2292550.1</v>
      </c>
      <c r="J366" s="19">
        <v>2292550.1</v>
      </c>
      <c r="K366" s="41">
        <f t="shared" si="76"/>
        <v>100</v>
      </c>
    </row>
    <row r="367" spans="1:11" ht="38.25" outlineLevel="1" x14ac:dyDescent="0.2">
      <c r="A367" s="13" t="s">
        <v>196</v>
      </c>
      <c r="B367" s="13" t="s">
        <v>198</v>
      </c>
      <c r="C367" s="13" t="s">
        <v>200</v>
      </c>
      <c r="D367" s="13"/>
      <c r="E367" s="9" t="s">
        <v>201</v>
      </c>
      <c r="F367" s="9"/>
      <c r="G367" s="16">
        <v>10387.200000000001</v>
      </c>
      <c r="H367" s="19">
        <v>5925.72</v>
      </c>
      <c r="I367" s="19">
        <v>5925.72</v>
      </c>
      <c r="J367" s="19">
        <v>5925.72</v>
      </c>
      <c r="K367" s="41">
        <f t="shared" si="76"/>
        <v>100</v>
      </c>
    </row>
    <row r="368" spans="1:11" ht="38.25" outlineLevel="1" x14ac:dyDescent="0.2">
      <c r="A368" s="13" t="s">
        <v>196</v>
      </c>
      <c r="B368" s="13" t="s">
        <v>198</v>
      </c>
      <c r="C368" s="13" t="s">
        <v>200</v>
      </c>
      <c r="D368" s="13" t="s">
        <v>79</v>
      </c>
      <c r="E368" s="9" t="s">
        <v>81</v>
      </c>
      <c r="F368" s="9"/>
      <c r="G368" s="16">
        <v>10387.200000000001</v>
      </c>
      <c r="H368" s="19">
        <v>5925.72</v>
      </c>
      <c r="I368" s="19">
        <v>5925.72</v>
      </c>
      <c r="J368" s="19">
        <v>5925.72</v>
      </c>
      <c r="K368" s="41">
        <f t="shared" si="76"/>
        <v>100</v>
      </c>
    </row>
    <row r="369" spans="1:11" ht="38.25" outlineLevel="1" x14ac:dyDescent="0.2">
      <c r="A369" s="13" t="s">
        <v>196</v>
      </c>
      <c r="B369" s="13" t="s">
        <v>198</v>
      </c>
      <c r="C369" s="13" t="s">
        <v>202</v>
      </c>
      <c r="D369" s="13"/>
      <c r="E369" s="9" t="s">
        <v>203</v>
      </c>
      <c r="F369" s="9"/>
      <c r="G369" s="16">
        <f>G370+G371+G372+G373</f>
        <v>44619259.399999999</v>
      </c>
      <c r="H369" s="16">
        <f t="shared" ref="H369:J369" si="86">H370+H371+H372+H373</f>
        <v>47523966.82</v>
      </c>
      <c r="I369" s="16">
        <f t="shared" si="86"/>
        <v>47523966.82</v>
      </c>
      <c r="J369" s="16">
        <f t="shared" si="86"/>
        <v>46815666.82</v>
      </c>
      <c r="K369" s="41">
        <f t="shared" si="76"/>
        <v>98.509594111361267</v>
      </c>
    </row>
    <row r="370" spans="1:11" ht="76.5" outlineLevel="1" x14ac:dyDescent="0.2">
      <c r="A370" s="13" t="s">
        <v>196</v>
      </c>
      <c r="B370" s="13" t="s">
        <v>198</v>
      </c>
      <c r="C370" s="13" t="s">
        <v>202</v>
      </c>
      <c r="D370" s="13" t="s">
        <v>10</v>
      </c>
      <c r="E370" s="9" t="s">
        <v>12</v>
      </c>
      <c r="F370" s="9"/>
      <c r="G370" s="16">
        <v>32734595.109999999</v>
      </c>
      <c r="H370" s="25">
        <v>30018500.98</v>
      </c>
      <c r="I370" s="25">
        <v>30018500.98</v>
      </c>
      <c r="J370" s="19">
        <v>29310200.98</v>
      </c>
      <c r="K370" s="41">
        <f t="shared" si="76"/>
        <v>97.640455129748446</v>
      </c>
    </row>
    <row r="371" spans="1:11" ht="38.25" outlineLevel="1" x14ac:dyDescent="0.2">
      <c r="A371" s="13" t="s">
        <v>196</v>
      </c>
      <c r="B371" s="13" t="s">
        <v>198</v>
      </c>
      <c r="C371" s="13" t="s">
        <v>202</v>
      </c>
      <c r="D371" s="13" t="s">
        <v>13</v>
      </c>
      <c r="E371" s="9" t="s">
        <v>14</v>
      </c>
      <c r="F371" s="9"/>
      <c r="G371" s="16">
        <v>994520.4</v>
      </c>
      <c r="H371" s="25">
        <v>1285371.1299999999</v>
      </c>
      <c r="I371" s="25">
        <v>1285371.1299999999</v>
      </c>
      <c r="J371" s="19">
        <v>1285371.1299999999</v>
      </c>
      <c r="K371" s="41">
        <f t="shared" si="76"/>
        <v>100</v>
      </c>
    </row>
    <row r="372" spans="1:11" ht="25.5" outlineLevel="1" x14ac:dyDescent="0.2">
      <c r="A372" s="13" t="s">
        <v>196</v>
      </c>
      <c r="B372" s="13" t="s">
        <v>198</v>
      </c>
      <c r="C372" s="13" t="s">
        <v>202</v>
      </c>
      <c r="D372" s="13" t="s">
        <v>56</v>
      </c>
      <c r="E372" s="9" t="s">
        <v>58</v>
      </c>
      <c r="F372" s="9"/>
      <c r="G372" s="16">
        <v>0</v>
      </c>
      <c r="H372" s="25">
        <v>114317.74</v>
      </c>
      <c r="I372" s="25">
        <v>114317.74</v>
      </c>
      <c r="J372" s="19">
        <v>114317.74</v>
      </c>
      <c r="K372" s="41">
        <f t="shared" si="76"/>
        <v>100</v>
      </c>
    </row>
    <row r="373" spans="1:11" ht="38.25" outlineLevel="1" x14ac:dyDescent="0.2">
      <c r="A373" s="13" t="s">
        <v>196</v>
      </c>
      <c r="B373" s="13" t="s">
        <v>198</v>
      </c>
      <c r="C373" s="13" t="s">
        <v>202</v>
      </c>
      <c r="D373" s="13" t="s">
        <v>79</v>
      </c>
      <c r="E373" s="9" t="s">
        <v>81</v>
      </c>
      <c r="F373" s="9"/>
      <c r="G373" s="16">
        <v>10890143.890000001</v>
      </c>
      <c r="H373" s="25">
        <v>16105776.970000001</v>
      </c>
      <c r="I373" s="25">
        <v>16105776.970000001</v>
      </c>
      <c r="J373" s="19">
        <v>16105776.970000001</v>
      </c>
      <c r="K373" s="41">
        <f t="shared" si="76"/>
        <v>100</v>
      </c>
    </row>
    <row r="374" spans="1:11" ht="51" outlineLevel="1" x14ac:dyDescent="0.2">
      <c r="A374" s="13" t="s">
        <v>196</v>
      </c>
      <c r="B374" s="13" t="s">
        <v>198</v>
      </c>
      <c r="C374" s="13" t="s">
        <v>204</v>
      </c>
      <c r="D374" s="13"/>
      <c r="E374" s="9" t="s">
        <v>205</v>
      </c>
      <c r="F374" s="9"/>
      <c r="G374" s="16">
        <v>350000</v>
      </c>
      <c r="H374" s="16">
        <v>350000</v>
      </c>
      <c r="I374" s="16">
        <v>350000</v>
      </c>
      <c r="J374" s="19">
        <v>350000</v>
      </c>
      <c r="K374" s="41">
        <f t="shared" si="76"/>
        <v>100</v>
      </c>
    </row>
    <row r="375" spans="1:11" ht="38.25" outlineLevel="1" x14ac:dyDescent="0.2">
      <c r="A375" s="13" t="s">
        <v>196</v>
      </c>
      <c r="B375" s="13" t="s">
        <v>198</v>
      </c>
      <c r="C375" s="13" t="s">
        <v>204</v>
      </c>
      <c r="D375" s="13" t="s">
        <v>79</v>
      </c>
      <c r="E375" s="9" t="s">
        <v>81</v>
      </c>
      <c r="F375" s="9"/>
      <c r="G375" s="16">
        <v>350000</v>
      </c>
      <c r="H375" s="16">
        <v>350000</v>
      </c>
      <c r="I375" s="16">
        <v>350000</v>
      </c>
      <c r="J375" s="19">
        <v>350000</v>
      </c>
      <c r="K375" s="41">
        <f t="shared" si="76"/>
        <v>100</v>
      </c>
    </row>
    <row r="376" spans="1:11" ht="25.5" outlineLevel="1" x14ac:dyDescent="0.2">
      <c r="A376" s="14" t="s">
        <v>196</v>
      </c>
      <c r="B376" s="14" t="s">
        <v>198</v>
      </c>
      <c r="C376" s="14" t="s">
        <v>506</v>
      </c>
      <c r="D376" s="13"/>
      <c r="E376" s="9" t="s">
        <v>505</v>
      </c>
      <c r="F376" s="9"/>
      <c r="G376" s="16">
        <v>198909.53</v>
      </c>
      <c r="H376" s="19">
        <v>598919.03</v>
      </c>
      <c r="I376" s="19">
        <v>598919.03</v>
      </c>
      <c r="J376" s="19">
        <v>598919.03</v>
      </c>
      <c r="K376" s="41">
        <f t="shared" si="76"/>
        <v>100</v>
      </c>
    </row>
    <row r="377" spans="1:11" ht="25.5" outlineLevel="1" x14ac:dyDescent="0.2">
      <c r="A377" s="13" t="s">
        <v>196</v>
      </c>
      <c r="B377" s="13" t="s">
        <v>198</v>
      </c>
      <c r="C377" s="13" t="s">
        <v>206</v>
      </c>
      <c r="D377" s="13"/>
      <c r="E377" s="9" t="s">
        <v>207</v>
      </c>
      <c r="F377" s="9"/>
      <c r="G377" s="16">
        <v>198909.53</v>
      </c>
      <c r="H377" s="19">
        <v>598919.03</v>
      </c>
      <c r="I377" s="19">
        <v>598919.03</v>
      </c>
      <c r="J377" s="19">
        <v>598919.03</v>
      </c>
      <c r="K377" s="41">
        <f t="shared" si="76"/>
        <v>100</v>
      </c>
    </row>
    <row r="378" spans="1:11" ht="38.25" outlineLevel="1" x14ac:dyDescent="0.2">
      <c r="A378" s="13" t="s">
        <v>196</v>
      </c>
      <c r="B378" s="13" t="s">
        <v>198</v>
      </c>
      <c r="C378" s="13" t="s">
        <v>206</v>
      </c>
      <c r="D378" s="13" t="s">
        <v>79</v>
      </c>
      <c r="E378" s="9" t="s">
        <v>81</v>
      </c>
      <c r="F378" s="9"/>
      <c r="G378" s="16">
        <v>198909.53</v>
      </c>
      <c r="H378" s="19">
        <v>598919.03</v>
      </c>
      <c r="I378" s="19">
        <v>598919.03</v>
      </c>
      <c r="J378" s="19">
        <v>598919.03</v>
      </c>
      <c r="K378" s="41">
        <f t="shared" si="76"/>
        <v>100</v>
      </c>
    </row>
    <row r="379" spans="1:11" outlineLevel="1" x14ac:dyDescent="0.2">
      <c r="A379" s="14" t="s">
        <v>196</v>
      </c>
      <c r="B379" s="14" t="s">
        <v>159</v>
      </c>
      <c r="C379" s="14"/>
      <c r="D379" s="14"/>
      <c r="E379" s="15" t="s">
        <v>461</v>
      </c>
      <c r="F379" s="9"/>
      <c r="G379" s="16">
        <f>G380</f>
        <v>158870072.47999999</v>
      </c>
      <c r="H379" s="16">
        <f t="shared" ref="H379:J380" si="87">H380</f>
        <v>201490405.35000002</v>
      </c>
      <c r="I379" s="16">
        <f t="shared" si="87"/>
        <v>201490405.35000002</v>
      </c>
      <c r="J379" s="16">
        <f t="shared" si="87"/>
        <v>199882407.36000001</v>
      </c>
      <c r="K379" s="41">
        <f t="shared" si="76"/>
        <v>99.201948109039321</v>
      </c>
    </row>
    <row r="380" spans="1:11" ht="51" outlineLevel="1" x14ac:dyDescent="0.2">
      <c r="A380" s="14" t="s">
        <v>196</v>
      </c>
      <c r="B380" s="14" t="s">
        <v>159</v>
      </c>
      <c r="C380" s="14" t="s">
        <v>492</v>
      </c>
      <c r="D380" s="14"/>
      <c r="E380" s="15" t="s">
        <v>496</v>
      </c>
      <c r="F380" s="9"/>
      <c r="G380" s="16">
        <f>G381</f>
        <v>158870072.47999999</v>
      </c>
      <c r="H380" s="16">
        <f t="shared" si="87"/>
        <v>201490405.35000002</v>
      </c>
      <c r="I380" s="16">
        <f t="shared" si="87"/>
        <v>201490405.35000002</v>
      </c>
      <c r="J380" s="16">
        <f t="shared" si="87"/>
        <v>199882407.36000001</v>
      </c>
      <c r="K380" s="41">
        <f t="shared" si="76"/>
        <v>99.201948109039321</v>
      </c>
    </row>
    <row r="381" spans="1:11" ht="76.5" outlineLevel="1" x14ac:dyDescent="0.2">
      <c r="A381" s="14" t="s">
        <v>196</v>
      </c>
      <c r="B381" s="14" t="s">
        <v>159</v>
      </c>
      <c r="C381" s="14" t="s">
        <v>507</v>
      </c>
      <c r="D381" s="14"/>
      <c r="E381" s="15" t="s">
        <v>508</v>
      </c>
      <c r="F381" s="9"/>
      <c r="G381" s="16">
        <f>G382+G406+G409+G412+G415</f>
        <v>158870072.47999999</v>
      </c>
      <c r="H381" s="16">
        <f t="shared" ref="H381:J381" si="88">H382+H406+H409+H412+H415</f>
        <v>201490405.35000002</v>
      </c>
      <c r="I381" s="16">
        <f t="shared" si="88"/>
        <v>201490405.35000002</v>
      </c>
      <c r="J381" s="16">
        <f t="shared" si="88"/>
        <v>199882407.36000001</v>
      </c>
      <c r="K381" s="41">
        <f t="shared" si="76"/>
        <v>99.201948109039321</v>
      </c>
    </row>
    <row r="382" spans="1:11" ht="51" outlineLevel="1" x14ac:dyDescent="0.2">
      <c r="A382" s="14" t="s">
        <v>196</v>
      </c>
      <c r="B382" s="14" t="s">
        <v>159</v>
      </c>
      <c r="C382" s="14" t="s">
        <v>509</v>
      </c>
      <c r="D382" s="14"/>
      <c r="E382" s="15" t="s">
        <v>510</v>
      </c>
      <c r="F382" s="9"/>
      <c r="G382" s="16">
        <f>G383+G387+G391+G394+G398+G400+G403</f>
        <v>157954969.88999999</v>
      </c>
      <c r="H382" s="16">
        <f t="shared" ref="H382:J382" si="89">H383+H387+H391+H394+H398+H400+H403</f>
        <v>180585601.35000002</v>
      </c>
      <c r="I382" s="16">
        <f t="shared" si="89"/>
        <v>180585601.35000002</v>
      </c>
      <c r="J382" s="16">
        <f t="shared" si="89"/>
        <v>178977603.36000001</v>
      </c>
      <c r="K382" s="41">
        <f t="shared" si="76"/>
        <v>99.109564672942284</v>
      </c>
    </row>
    <row r="383" spans="1:11" ht="38.25" outlineLevel="1" x14ac:dyDescent="0.2">
      <c r="A383" s="14" t="s">
        <v>196</v>
      </c>
      <c r="B383" s="14" t="s">
        <v>159</v>
      </c>
      <c r="C383" s="14" t="s">
        <v>208</v>
      </c>
      <c r="D383" s="14"/>
      <c r="E383" s="15" t="s">
        <v>60</v>
      </c>
      <c r="F383" s="9"/>
      <c r="G383" s="16">
        <f>G384+G385+G386</f>
        <v>31235610.489999998</v>
      </c>
      <c r="H383" s="16">
        <f t="shared" ref="H383:J383" si="90">H384+H385+H386</f>
        <v>29158843.970000003</v>
      </c>
      <c r="I383" s="16">
        <f t="shared" si="90"/>
        <v>29158843.970000003</v>
      </c>
      <c r="J383" s="16">
        <f t="shared" si="90"/>
        <v>29158843.970000003</v>
      </c>
      <c r="K383" s="41">
        <f t="shared" si="76"/>
        <v>100</v>
      </c>
    </row>
    <row r="384" spans="1:11" ht="38.25" outlineLevel="1" x14ac:dyDescent="0.2">
      <c r="A384" s="13" t="s">
        <v>196</v>
      </c>
      <c r="B384" s="13" t="s">
        <v>159</v>
      </c>
      <c r="C384" s="13" t="s">
        <v>208</v>
      </c>
      <c r="D384" s="13" t="s">
        <v>13</v>
      </c>
      <c r="E384" s="9" t="s">
        <v>14</v>
      </c>
      <c r="F384" s="9"/>
      <c r="G384" s="16">
        <v>6953883.4000000004</v>
      </c>
      <c r="H384" s="19">
        <v>6038598.8399999999</v>
      </c>
      <c r="I384" s="19">
        <v>6038598.8399999999</v>
      </c>
      <c r="J384" s="19">
        <v>6038598.8399999999</v>
      </c>
      <c r="K384" s="41">
        <f t="shared" si="76"/>
        <v>100</v>
      </c>
    </row>
    <row r="385" spans="1:11" ht="38.25" outlineLevel="1" x14ac:dyDescent="0.2">
      <c r="A385" s="13" t="s">
        <v>196</v>
      </c>
      <c r="B385" s="13" t="s">
        <v>159</v>
      </c>
      <c r="C385" s="13" t="s">
        <v>208</v>
      </c>
      <c r="D385" s="13" t="s">
        <v>79</v>
      </c>
      <c r="E385" s="9" t="s">
        <v>81</v>
      </c>
      <c r="F385" s="9"/>
      <c r="G385" s="16">
        <v>19793423.289999999</v>
      </c>
      <c r="H385" s="19">
        <v>20815051.780000001</v>
      </c>
      <c r="I385" s="19">
        <v>20815051.780000001</v>
      </c>
      <c r="J385" s="19">
        <v>20815051.780000001</v>
      </c>
      <c r="K385" s="41">
        <f t="shared" si="76"/>
        <v>100</v>
      </c>
    </row>
    <row r="386" spans="1:11" outlineLevel="1" x14ac:dyDescent="0.2">
      <c r="A386" s="13" t="s">
        <v>196</v>
      </c>
      <c r="B386" s="13" t="s">
        <v>159</v>
      </c>
      <c r="C386" s="13" t="s">
        <v>208</v>
      </c>
      <c r="D386" s="13" t="s">
        <v>33</v>
      </c>
      <c r="E386" s="9" t="s">
        <v>34</v>
      </c>
      <c r="F386" s="9"/>
      <c r="G386" s="16">
        <v>4488303.8</v>
      </c>
      <c r="H386" s="19">
        <v>2305193.35</v>
      </c>
      <c r="I386" s="19">
        <v>2305193.35</v>
      </c>
      <c r="J386" s="19">
        <v>2305193.35</v>
      </c>
      <c r="K386" s="41">
        <f t="shared" si="76"/>
        <v>100</v>
      </c>
    </row>
    <row r="387" spans="1:11" ht="38.25" outlineLevel="1" x14ac:dyDescent="0.2">
      <c r="A387" s="13" t="s">
        <v>196</v>
      </c>
      <c r="B387" s="13" t="s">
        <v>159</v>
      </c>
      <c r="C387" s="13" t="s">
        <v>209</v>
      </c>
      <c r="D387" s="13"/>
      <c r="E387" s="9" t="s">
        <v>201</v>
      </c>
      <c r="F387" s="9"/>
      <c r="G387" s="16">
        <f>G388+G389+G390</f>
        <v>773192.8</v>
      </c>
      <c r="H387" s="16">
        <f t="shared" ref="H387:J387" si="91">H388+H389+H390</f>
        <v>784871.20000000007</v>
      </c>
      <c r="I387" s="16">
        <f t="shared" si="91"/>
        <v>784871.20000000007</v>
      </c>
      <c r="J387" s="16">
        <f t="shared" si="91"/>
        <v>784871.20000000007</v>
      </c>
      <c r="K387" s="41">
        <f t="shared" si="76"/>
        <v>100</v>
      </c>
    </row>
    <row r="388" spans="1:11" ht="38.25" outlineLevel="1" x14ac:dyDescent="0.2">
      <c r="A388" s="13" t="s">
        <v>196</v>
      </c>
      <c r="B388" s="13" t="s">
        <v>159</v>
      </c>
      <c r="C388" s="13" t="s">
        <v>209</v>
      </c>
      <c r="D388" s="13" t="s">
        <v>13</v>
      </c>
      <c r="E388" s="9" t="s">
        <v>14</v>
      </c>
      <c r="F388" s="9"/>
      <c r="G388" s="16">
        <v>98880</v>
      </c>
      <c r="H388" s="19">
        <v>71322.64</v>
      </c>
      <c r="I388" s="19">
        <v>71322.64</v>
      </c>
      <c r="J388" s="19">
        <v>71322.64</v>
      </c>
      <c r="K388" s="41">
        <f t="shared" si="76"/>
        <v>100</v>
      </c>
    </row>
    <row r="389" spans="1:11" ht="25.5" outlineLevel="1" x14ac:dyDescent="0.2">
      <c r="A389" s="13" t="s">
        <v>196</v>
      </c>
      <c r="B389" s="13" t="s">
        <v>159</v>
      </c>
      <c r="C389" s="13" t="s">
        <v>209</v>
      </c>
      <c r="D389" s="13" t="s">
        <v>56</v>
      </c>
      <c r="E389" s="9" t="s">
        <v>58</v>
      </c>
      <c r="F389" s="9"/>
      <c r="G389" s="16">
        <v>0</v>
      </c>
      <c r="H389" s="19">
        <v>39235.760000000002</v>
      </c>
      <c r="I389" s="19">
        <v>39235.760000000002</v>
      </c>
      <c r="J389" s="19">
        <v>39235.760000000002</v>
      </c>
      <c r="K389" s="41">
        <f t="shared" si="76"/>
        <v>100</v>
      </c>
    </row>
    <row r="390" spans="1:11" ht="38.25" outlineLevel="1" x14ac:dyDescent="0.2">
      <c r="A390" s="13" t="s">
        <v>196</v>
      </c>
      <c r="B390" s="13" t="s">
        <v>159</v>
      </c>
      <c r="C390" s="13" t="s">
        <v>209</v>
      </c>
      <c r="D390" s="13" t="s">
        <v>79</v>
      </c>
      <c r="E390" s="9" t="s">
        <v>81</v>
      </c>
      <c r="F390" s="9"/>
      <c r="G390" s="16">
        <v>674312.8</v>
      </c>
      <c r="H390" s="19">
        <v>674312.8</v>
      </c>
      <c r="I390" s="19">
        <v>674312.8</v>
      </c>
      <c r="J390" s="19">
        <v>674312.8</v>
      </c>
      <c r="K390" s="41">
        <f t="shared" si="76"/>
        <v>100</v>
      </c>
    </row>
    <row r="391" spans="1:11" ht="63.75" outlineLevel="1" x14ac:dyDescent="0.2">
      <c r="A391" s="13" t="s">
        <v>196</v>
      </c>
      <c r="B391" s="13" t="s">
        <v>159</v>
      </c>
      <c r="C391" s="13" t="s">
        <v>210</v>
      </c>
      <c r="D391" s="13"/>
      <c r="E391" s="9" t="s">
        <v>211</v>
      </c>
      <c r="F391" s="9"/>
      <c r="G391" s="16">
        <f>G392+G393</f>
        <v>0</v>
      </c>
      <c r="H391" s="16">
        <f t="shared" ref="H391:J391" si="92">H392+H393</f>
        <v>304900</v>
      </c>
      <c r="I391" s="16">
        <f t="shared" si="92"/>
        <v>304900</v>
      </c>
      <c r="J391" s="16">
        <f t="shared" si="92"/>
        <v>304900</v>
      </c>
      <c r="K391" s="41">
        <f t="shared" si="76"/>
        <v>100</v>
      </c>
    </row>
    <row r="392" spans="1:11" ht="38.25" outlineLevel="1" x14ac:dyDescent="0.2">
      <c r="A392" s="13" t="s">
        <v>196</v>
      </c>
      <c r="B392" s="13" t="s">
        <v>159</v>
      </c>
      <c r="C392" s="13" t="s">
        <v>210</v>
      </c>
      <c r="D392" s="13" t="s">
        <v>13</v>
      </c>
      <c r="E392" s="9" t="s">
        <v>14</v>
      </c>
      <c r="F392" s="9"/>
      <c r="G392" s="16">
        <v>0</v>
      </c>
      <c r="H392" s="19">
        <v>40417.56</v>
      </c>
      <c r="I392" s="19">
        <v>40417.56</v>
      </c>
      <c r="J392" s="19">
        <v>40417.56</v>
      </c>
      <c r="K392" s="41">
        <f t="shared" si="76"/>
        <v>100</v>
      </c>
    </row>
    <row r="393" spans="1:11" ht="38.25" outlineLevel="1" x14ac:dyDescent="0.2">
      <c r="A393" s="13" t="s">
        <v>196</v>
      </c>
      <c r="B393" s="13" t="s">
        <v>159</v>
      </c>
      <c r="C393" s="13" t="s">
        <v>210</v>
      </c>
      <c r="D393" s="13" t="s">
        <v>79</v>
      </c>
      <c r="E393" s="9" t="s">
        <v>81</v>
      </c>
      <c r="F393" s="9"/>
      <c r="G393" s="16">
        <v>0</v>
      </c>
      <c r="H393" s="19">
        <v>264482.44</v>
      </c>
      <c r="I393" s="19">
        <v>264482.44</v>
      </c>
      <c r="J393" s="19">
        <v>264482.44</v>
      </c>
      <c r="K393" s="41">
        <f t="shared" si="76"/>
        <v>100</v>
      </c>
    </row>
    <row r="394" spans="1:11" ht="38.25" outlineLevel="1" x14ac:dyDescent="0.2">
      <c r="A394" s="13" t="s">
        <v>196</v>
      </c>
      <c r="B394" s="13" t="s">
        <v>159</v>
      </c>
      <c r="C394" s="13" t="s">
        <v>212</v>
      </c>
      <c r="D394" s="13"/>
      <c r="E394" s="9" t="s">
        <v>203</v>
      </c>
      <c r="F394" s="9"/>
      <c r="G394" s="16">
        <f>G395+G396+G397</f>
        <v>111218466.59999999</v>
      </c>
      <c r="H394" s="16">
        <f t="shared" ref="H394:J394" si="93">H395+H396+H397</f>
        <v>142079406.18000001</v>
      </c>
      <c r="I394" s="16">
        <f t="shared" si="93"/>
        <v>142079406.18000001</v>
      </c>
      <c r="J394" s="16">
        <f t="shared" si="93"/>
        <v>140471409.18000001</v>
      </c>
      <c r="K394" s="41">
        <f t="shared" si="76"/>
        <v>98.868240624568188</v>
      </c>
    </row>
    <row r="395" spans="1:11" ht="76.5" outlineLevel="1" x14ac:dyDescent="0.2">
      <c r="A395" s="13" t="s">
        <v>196</v>
      </c>
      <c r="B395" s="13" t="s">
        <v>159</v>
      </c>
      <c r="C395" s="13" t="s">
        <v>212</v>
      </c>
      <c r="D395" s="13" t="s">
        <v>10</v>
      </c>
      <c r="E395" s="9" t="s">
        <v>12</v>
      </c>
      <c r="F395" s="9"/>
      <c r="G395" s="16">
        <v>12082393.59</v>
      </c>
      <c r="H395" s="25">
        <v>23754152.91</v>
      </c>
      <c r="I395" s="25">
        <v>23754152.91</v>
      </c>
      <c r="J395" s="19">
        <v>22146155.91</v>
      </c>
      <c r="K395" s="41">
        <f t="shared" si="76"/>
        <v>93.230669996558518</v>
      </c>
    </row>
    <row r="396" spans="1:11" ht="38.25" outlineLevel="1" x14ac:dyDescent="0.2">
      <c r="A396" s="13" t="s">
        <v>196</v>
      </c>
      <c r="B396" s="13" t="s">
        <v>159</v>
      </c>
      <c r="C396" s="13" t="s">
        <v>212</v>
      </c>
      <c r="D396" s="13" t="s">
        <v>13</v>
      </c>
      <c r="E396" s="9" t="s">
        <v>14</v>
      </c>
      <c r="F396" s="9"/>
      <c r="G396" s="16">
        <v>1419946.23</v>
      </c>
      <c r="H396" s="25">
        <v>1515456.96</v>
      </c>
      <c r="I396" s="25">
        <v>1515456.96</v>
      </c>
      <c r="J396" s="19">
        <v>1515456.96</v>
      </c>
      <c r="K396" s="41">
        <f t="shared" si="76"/>
        <v>100</v>
      </c>
    </row>
    <row r="397" spans="1:11" ht="38.25" outlineLevel="1" x14ac:dyDescent="0.2">
      <c r="A397" s="13" t="s">
        <v>196</v>
      </c>
      <c r="B397" s="13" t="s">
        <v>159</v>
      </c>
      <c r="C397" s="13" t="s">
        <v>212</v>
      </c>
      <c r="D397" s="13" t="s">
        <v>79</v>
      </c>
      <c r="E397" s="9" t="s">
        <v>81</v>
      </c>
      <c r="F397" s="9"/>
      <c r="G397" s="16">
        <v>97716126.780000001</v>
      </c>
      <c r="H397" s="25">
        <v>116809796.31</v>
      </c>
      <c r="I397" s="25">
        <v>116809796.31</v>
      </c>
      <c r="J397" s="19">
        <v>116809796.31</v>
      </c>
      <c r="K397" s="41">
        <f t="shared" ref="K397:K460" si="94">J397/I397*100</f>
        <v>100</v>
      </c>
    </row>
    <row r="398" spans="1:11" ht="51" outlineLevel="1" x14ac:dyDescent="0.2">
      <c r="A398" s="13" t="s">
        <v>196</v>
      </c>
      <c r="B398" s="13" t="s">
        <v>159</v>
      </c>
      <c r="C398" s="13" t="s">
        <v>213</v>
      </c>
      <c r="D398" s="13"/>
      <c r="E398" s="9" t="s">
        <v>205</v>
      </c>
      <c r="F398" s="9"/>
      <c r="G398" s="16">
        <v>0</v>
      </c>
      <c r="H398" s="19">
        <v>1200000</v>
      </c>
      <c r="I398" s="19">
        <v>1200000</v>
      </c>
      <c r="J398" s="19">
        <v>1200000</v>
      </c>
      <c r="K398" s="41">
        <f t="shared" si="94"/>
        <v>100</v>
      </c>
    </row>
    <row r="399" spans="1:11" ht="38.25" outlineLevel="1" x14ac:dyDescent="0.2">
      <c r="A399" s="13" t="s">
        <v>196</v>
      </c>
      <c r="B399" s="13" t="s">
        <v>159</v>
      </c>
      <c r="C399" s="13" t="s">
        <v>213</v>
      </c>
      <c r="D399" s="13" t="s">
        <v>79</v>
      </c>
      <c r="E399" s="9" t="s">
        <v>81</v>
      </c>
      <c r="F399" s="9"/>
      <c r="G399" s="16">
        <v>0</v>
      </c>
      <c r="H399" s="19">
        <v>1200000</v>
      </c>
      <c r="I399" s="19">
        <v>1200000</v>
      </c>
      <c r="J399" s="19">
        <v>1200000</v>
      </c>
      <c r="K399" s="41">
        <f t="shared" si="94"/>
        <v>100</v>
      </c>
    </row>
    <row r="400" spans="1:11" ht="63.75" outlineLevel="1" x14ac:dyDescent="0.2">
      <c r="A400" s="13" t="s">
        <v>196</v>
      </c>
      <c r="B400" s="13" t="s">
        <v>159</v>
      </c>
      <c r="C400" s="13" t="s">
        <v>214</v>
      </c>
      <c r="D400" s="13"/>
      <c r="E400" s="9" t="s">
        <v>215</v>
      </c>
      <c r="F400" s="9"/>
      <c r="G400" s="16">
        <f>G401+G402</f>
        <v>7366700</v>
      </c>
      <c r="H400" s="16">
        <f t="shared" ref="H400:J400" si="95">H401+H402</f>
        <v>0</v>
      </c>
      <c r="I400" s="16">
        <f t="shared" si="95"/>
        <v>0</v>
      </c>
      <c r="J400" s="16">
        <f t="shared" si="95"/>
        <v>0</v>
      </c>
      <c r="K400" s="41">
        <v>0</v>
      </c>
    </row>
    <row r="401" spans="1:11" ht="76.5" outlineLevel="1" x14ac:dyDescent="0.2">
      <c r="A401" s="13" t="s">
        <v>196</v>
      </c>
      <c r="B401" s="13" t="s">
        <v>159</v>
      </c>
      <c r="C401" s="13" t="s">
        <v>214</v>
      </c>
      <c r="D401" s="13" t="s">
        <v>10</v>
      </c>
      <c r="E401" s="9" t="s">
        <v>12</v>
      </c>
      <c r="F401" s="9"/>
      <c r="G401" s="16">
        <v>1437408</v>
      </c>
      <c r="H401" s="16">
        <v>0</v>
      </c>
      <c r="I401" s="16">
        <v>0</v>
      </c>
      <c r="J401" s="19">
        <v>0</v>
      </c>
      <c r="K401" s="41">
        <v>0</v>
      </c>
    </row>
    <row r="402" spans="1:11" ht="38.25" outlineLevel="1" x14ac:dyDescent="0.2">
      <c r="A402" s="13" t="s">
        <v>196</v>
      </c>
      <c r="B402" s="13" t="s">
        <v>159</v>
      </c>
      <c r="C402" s="13" t="s">
        <v>214</v>
      </c>
      <c r="D402" s="13" t="s">
        <v>79</v>
      </c>
      <c r="E402" s="9" t="s">
        <v>81</v>
      </c>
      <c r="F402" s="9"/>
      <c r="G402" s="16">
        <v>5929292</v>
      </c>
      <c r="H402" s="16">
        <v>0</v>
      </c>
      <c r="I402" s="16">
        <v>0</v>
      </c>
      <c r="J402" s="19">
        <v>0</v>
      </c>
      <c r="K402" s="41">
        <v>0</v>
      </c>
    </row>
    <row r="403" spans="1:11" ht="63.75" outlineLevel="1" x14ac:dyDescent="0.2">
      <c r="A403" s="13" t="s">
        <v>196</v>
      </c>
      <c r="B403" s="13" t="s">
        <v>159</v>
      </c>
      <c r="C403" s="13" t="s">
        <v>216</v>
      </c>
      <c r="D403" s="13"/>
      <c r="E403" s="9" t="s">
        <v>217</v>
      </c>
      <c r="F403" s="9"/>
      <c r="G403" s="16">
        <f>G404+G405</f>
        <v>7361000</v>
      </c>
      <c r="H403" s="16">
        <f t="shared" ref="H403:J403" si="96">H404+H405</f>
        <v>7057580</v>
      </c>
      <c r="I403" s="16">
        <f t="shared" si="96"/>
        <v>7057580</v>
      </c>
      <c r="J403" s="16">
        <f t="shared" si="96"/>
        <v>7057579.0099999998</v>
      </c>
      <c r="K403" s="41">
        <f t="shared" si="94"/>
        <v>99.999985972528833</v>
      </c>
    </row>
    <row r="404" spans="1:11" ht="38.25" outlineLevel="1" x14ac:dyDescent="0.2">
      <c r="A404" s="13" t="s">
        <v>196</v>
      </c>
      <c r="B404" s="13" t="s">
        <v>159</v>
      </c>
      <c r="C404" s="13" t="s">
        <v>216</v>
      </c>
      <c r="D404" s="13" t="s">
        <v>13</v>
      </c>
      <c r="E404" s="9" t="s">
        <v>14</v>
      </c>
      <c r="F404" s="9"/>
      <c r="G404" s="16">
        <v>991433.3</v>
      </c>
      <c r="H404" s="25">
        <v>1059650.95</v>
      </c>
      <c r="I404" s="25">
        <v>1059650.95</v>
      </c>
      <c r="J404" s="19">
        <v>1059650.95</v>
      </c>
      <c r="K404" s="41">
        <f t="shared" si="94"/>
        <v>100</v>
      </c>
    </row>
    <row r="405" spans="1:11" ht="38.25" outlineLevel="1" x14ac:dyDescent="0.2">
      <c r="A405" s="13" t="s">
        <v>196</v>
      </c>
      <c r="B405" s="13" t="s">
        <v>159</v>
      </c>
      <c r="C405" s="13" t="s">
        <v>216</v>
      </c>
      <c r="D405" s="13" t="s">
        <v>79</v>
      </c>
      <c r="E405" s="9" t="s">
        <v>81</v>
      </c>
      <c r="F405" s="9"/>
      <c r="G405" s="16">
        <v>6369566.7000000002</v>
      </c>
      <c r="H405" s="25">
        <v>5997929.0499999998</v>
      </c>
      <c r="I405" s="25">
        <v>5997929.0499999998</v>
      </c>
      <c r="J405" s="19">
        <v>5997928.0599999996</v>
      </c>
      <c r="K405" s="41">
        <f t="shared" si="94"/>
        <v>99.99998349430291</v>
      </c>
    </row>
    <row r="406" spans="1:11" ht="25.5" outlineLevel="1" x14ac:dyDescent="0.2">
      <c r="A406" s="14" t="s">
        <v>196</v>
      </c>
      <c r="B406" s="14" t="s">
        <v>159</v>
      </c>
      <c r="C406" s="14" t="s">
        <v>511</v>
      </c>
      <c r="D406" s="13"/>
      <c r="E406" s="9" t="s">
        <v>505</v>
      </c>
      <c r="F406" s="9"/>
      <c r="G406" s="16">
        <v>230110.99</v>
      </c>
      <c r="H406" s="19">
        <v>692867</v>
      </c>
      <c r="I406" s="19">
        <v>692867</v>
      </c>
      <c r="J406" s="19">
        <v>692867</v>
      </c>
      <c r="K406" s="41">
        <f t="shared" si="94"/>
        <v>100</v>
      </c>
    </row>
    <row r="407" spans="1:11" outlineLevel="1" x14ac:dyDescent="0.2">
      <c r="A407" s="13" t="s">
        <v>196</v>
      </c>
      <c r="B407" s="13" t="s">
        <v>159</v>
      </c>
      <c r="C407" s="13" t="s">
        <v>218</v>
      </c>
      <c r="D407" s="13"/>
      <c r="E407" s="9" t="s">
        <v>219</v>
      </c>
      <c r="F407" s="9"/>
      <c r="G407" s="16">
        <v>230110.99</v>
      </c>
      <c r="H407" s="19">
        <v>692867</v>
      </c>
      <c r="I407" s="19">
        <v>692867</v>
      </c>
      <c r="J407" s="19">
        <v>692867</v>
      </c>
      <c r="K407" s="41">
        <f t="shared" si="94"/>
        <v>100</v>
      </c>
    </row>
    <row r="408" spans="1:11" ht="38.25" outlineLevel="1" x14ac:dyDescent="0.2">
      <c r="A408" s="13" t="s">
        <v>196</v>
      </c>
      <c r="B408" s="13" t="s">
        <v>159</v>
      </c>
      <c r="C408" s="13" t="s">
        <v>218</v>
      </c>
      <c r="D408" s="13" t="s">
        <v>79</v>
      </c>
      <c r="E408" s="9" t="s">
        <v>81</v>
      </c>
      <c r="F408" s="9"/>
      <c r="G408" s="16">
        <v>230110.99</v>
      </c>
      <c r="H408" s="19">
        <v>692867</v>
      </c>
      <c r="I408" s="19">
        <v>692867</v>
      </c>
      <c r="J408" s="19">
        <v>692867</v>
      </c>
      <c r="K408" s="41">
        <f t="shared" si="94"/>
        <v>100</v>
      </c>
    </row>
    <row r="409" spans="1:11" ht="25.5" outlineLevel="1" x14ac:dyDescent="0.2">
      <c r="A409" s="14" t="s">
        <v>196</v>
      </c>
      <c r="B409" s="14" t="s">
        <v>159</v>
      </c>
      <c r="C409" s="14" t="s">
        <v>512</v>
      </c>
      <c r="D409" s="13"/>
      <c r="E409" s="9" t="s">
        <v>430</v>
      </c>
      <c r="F409" s="9"/>
      <c r="G409" s="16">
        <v>570000</v>
      </c>
      <c r="H409" s="19">
        <v>5700000</v>
      </c>
      <c r="I409" s="19">
        <v>5700000</v>
      </c>
      <c r="J409" s="19">
        <v>5700000</v>
      </c>
      <c r="K409" s="41">
        <f t="shared" si="94"/>
        <v>100</v>
      </c>
    </row>
    <row r="410" spans="1:11" outlineLevel="1" x14ac:dyDescent="0.2">
      <c r="A410" s="13" t="s">
        <v>196</v>
      </c>
      <c r="B410" s="13" t="s">
        <v>159</v>
      </c>
      <c r="C410" s="13" t="s">
        <v>220</v>
      </c>
      <c r="D410" s="13"/>
      <c r="E410" s="9" t="s">
        <v>221</v>
      </c>
      <c r="F410" s="9"/>
      <c r="G410" s="16">
        <v>570000</v>
      </c>
      <c r="H410" s="19">
        <v>5700000</v>
      </c>
      <c r="I410" s="19">
        <v>5700000</v>
      </c>
      <c r="J410" s="19">
        <v>5700000</v>
      </c>
      <c r="K410" s="41">
        <f t="shared" si="94"/>
        <v>100</v>
      </c>
    </row>
    <row r="411" spans="1:11" ht="38.25" outlineLevel="1" x14ac:dyDescent="0.2">
      <c r="A411" s="13" t="s">
        <v>196</v>
      </c>
      <c r="B411" s="13" t="s">
        <v>159</v>
      </c>
      <c r="C411" s="13" t="s">
        <v>220</v>
      </c>
      <c r="D411" s="13" t="s">
        <v>13</v>
      </c>
      <c r="E411" s="9" t="s">
        <v>14</v>
      </c>
      <c r="F411" s="9"/>
      <c r="G411" s="16">
        <v>570000</v>
      </c>
      <c r="H411" s="19">
        <v>5700000</v>
      </c>
      <c r="I411" s="19">
        <v>5700000</v>
      </c>
      <c r="J411" s="19">
        <v>5700000</v>
      </c>
      <c r="K411" s="41">
        <f t="shared" si="94"/>
        <v>100</v>
      </c>
    </row>
    <row r="412" spans="1:11" ht="38.25" outlineLevel="1" x14ac:dyDescent="0.2">
      <c r="A412" s="14" t="s">
        <v>196</v>
      </c>
      <c r="B412" s="14" t="s">
        <v>159</v>
      </c>
      <c r="C412" s="14" t="s">
        <v>513</v>
      </c>
      <c r="D412" s="14"/>
      <c r="E412" s="15" t="s">
        <v>514</v>
      </c>
      <c r="F412" s="9"/>
      <c r="G412" s="16">
        <v>114991.6</v>
      </c>
      <c r="H412" s="16">
        <v>0</v>
      </c>
      <c r="I412" s="16">
        <v>0</v>
      </c>
      <c r="J412" s="19">
        <v>0</v>
      </c>
      <c r="K412" s="41">
        <v>0</v>
      </c>
    </row>
    <row r="413" spans="1:11" ht="63.75" outlineLevel="1" x14ac:dyDescent="0.2">
      <c r="A413" s="14" t="s">
        <v>196</v>
      </c>
      <c r="B413" s="14" t="s">
        <v>159</v>
      </c>
      <c r="C413" s="14" t="s">
        <v>222</v>
      </c>
      <c r="D413" s="14"/>
      <c r="E413" s="15" t="s">
        <v>223</v>
      </c>
      <c r="F413" s="9"/>
      <c r="G413" s="16">
        <v>114991.6</v>
      </c>
      <c r="H413" s="16">
        <v>0</v>
      </c>
      <c r="I413" s="16">
        <v>0</v>
      </c>
      <c r="J413" s="19">
        <v>0</v>
      </c>
      <c r="K413" s="41">
        <v>0</v>
      </c>
    </row>
    <row r="414" spans="1:11" ht="38.25" outlineLevel="1" x14ac:dyDescent="0.2">
      <c r="A414" s="13" t="s">
        <v>196</v>
      </c>
      <c r="B414" s="13" t="s">
        <v>159</v>
      </c>
      <c r="C414" s="13" t="s">
        <v>222</v>
      </c>
      <c r="D414" s="13" t="s">
        <v>79</v>
      </c>
      <c r="E414" s="9" t="s">
        <v>81</v>
      </c>
      <c r="F414" s="9"/>
      <c r="G414" s="16">
        <v>114991.6</v>
      </c>
      <c r="H414" s="16">
        <v>0</v>
      </c>
      <c r="I414" s="16">
        <v>0</v>
      </c>
      <c r="J414" s="19">
        <v>0</v>
      </c>
      <c r="K414" s="41">
        <v>0</v>
      </c>
    </row>
    <row r="415" spans="1:11" ht="38.25" outlineLevel="1" x14ac:dyDescent="0.2">
      <c r="A415" s="13" t="s">
        <v>196</v>
      </c>
      <c r="B415" s="13" t="s">
        <v>159</v>
      </c>
      <c r="C415" s="13" t="s">
        <v>516</v>
      </c>
      <c r="D415" s="13"/>
      <c r="E415" s="9" t="s">
        <v>515</v>
      </c>
      <c r="F415" s="9"/>
      <c r="G415" s="16">
        <f>G416+G419+G421</f>
        <v>0</v>
      </c>
      <c r="H415" s="16">
        <f t="shared" ref="H415:J415" si="97">H416+H419+H421</f>
        <v>14511937</v>
      </c>
      <c r="I415" s="16">
        <f t="shared" si="97"/>
        <v>14511937</v>
      </c>
      <c r="J415" s="16">
        <f t="shared" si="97"/>
        <v>14511937</v>
      </c>
      <c r="K415" s="41">
        <f t="shared" si="94"/>
        <v>100</v>
      </c>
    </row>
    <row r="416" spans="1:11" ht="229.5" outlineLevel="1" x14ac:dyDescent="0.2">
      <c r="A416" s="13" t="s">
        <v>196</v>
      </c>
      <c r="B416" s="13" t="s">
        <v>159</v>
      </c>
      <c r="C416" s="13" t="s">
        <v>224</v>
      </c>
      <c r="D416" s="13"/>
      <c r="E416" s="24" t="s">
        <v>225</v>
      </c>
      <c r="F416" s="9"/>
      <c r="G416" s="16">
        <f>G417+G418</f>
        <v>0</v>
      </c>
      <c r="H416" s="16">
        <f t="shared" ref="H416:J416" si="98">H417+H418</f>
        <v>190700</v>
      </c>
      <c r="I416" s="16">
        <f t="shared" si="98"/>
        <v>190700</v>
      </c>
      <c r="J416" s="16">
        <f t="shared" si="98"/>
        <v>190700</v>
      </c>
      <c r="K416" s="41">
        <f t="shared" si="94"/>
        <v>100</v>
      </c>
    </row>
    <row r="417" spans="1:11" ht="76.5" outlineLevel="1" x14ac:dyDescent="0.2">
      <c r="A417" s="13" t="s">
        <v>196</v>
      </c>
      <c r="B417" s="13" t="s">
        <v>159</v>
      </c>
      <c r="C417" s="13" t="s">
        <v>224</v>
      </c>
      <c r="D417" s="13" t="s">
        <v>10</v>
      </c>
      <c r="E417" s="9" t="s">
        <v>12</v>
      </c>
      <c r="F417" s="9"/>
      <c r="G417" s="16">
        <v>0</v>
      </c>
      <c r="H417" s="19">
        <v>26261.93</v>
      </c>
      <c r="I417" s="19">
        <v>26261.93</v>
      </c>
      <c r="J417" s="19">
        <v>26261.93</v>
      </c>
      <c r="K417" s="41">
        <f t="shared" si="94"/>
        <v>100</v>
      </c>
    </row>
    <row r="418" spans="1:11" ht="38.25" outlineLevel="1" x14ac:dyDescent="0.2">
      <c r="A418" s="13" t="s">
        <v>196</v>
      </c>
      <c r="B418" s="13" t="s">
        <v>159</v>
      </c>
      <c r="C418" s="13" t="s">
        <v>224</v>
      </c>
      <c r="D418" s="13" t="s">
        <v>79</v>
      </c>
      <c r="E418" s="9" t="s">
        <v>81</v>
      </c>
      <c r="F418" s="9"/>
      <c r="G418" s="16">
        <v>0</v>
      </c>
      <c r="H418" s="19">
        <v>164438.07</v>
      </c>
      <c r="I418" s="19">
        <v>164438.07</v>
      </c>
      <c r="J418" s="19">
        <v>164438.07</v>
      </c>
      <c r="K418" s="41">
        <f t="shared" si="94"/>
        <v>100</v>
      </c>
    </row>
    <row r="419" spans="1:11" ht="63.75" outlineLevel="1" x14ac:dyDescent="0.2">
      <c r="A419" s="13" t="s">
        <v>196</v>
      </c>
      <c r="B419" s="13" t="s">
        <v>159</v>
      </c>
      <c r="C419" s="13" t="s">
        <v>226</v>
      </c>
      <c r="D419" s="13"/>
      <c r="E419" s="9" t="s">
        <v>223</v>
      </c>
      <c r="F419" s="9"/>
      <c r="G419" s="16">
        <v>0</v>
      </c>
      <c r="H419" s="19">
        <v>115337</v>
      </c>
      <c r="I419" s="19">
        <v>115337</v>
      </c>
      <c r="J419" s="19">
        <v>115337</v>
      </c>
      <c r="K419" s="41">
        <f t="shared" si="94"/>
        <v>100</v>
      </c>
    </row>
    <row r="420" spans="1:11" ht="38.25" outlineLevel="1" x14ac:dyDescent="0.2">
      <c r="A420" s="13" t="s">
        <v>196</v>
      </c>
      <c r="B420" s="13" t="s">
        <v>159</v>
      </c>
      <c r="C420" s="13" t="s">
        <v>226</v>
      </c>
      <c r="D420" s="13" t="s">
        <v>79</v>
      </c>
      <c r="E420" s="9" t="s">
        <v>81</v>
      </c>
      <c r="F420" s="9"/>
      <c r="G420" s="16">
        <v>0</v>
      </c>
      <c r="H420" s="19">
        <v>115337</v>
      </c>
      <c r="I420" s="19">
        <v>115337</v>
      </c>
      <c r="J420" s="19">
        <v>115337</v>
      </c>
      <c r="K420" s="41">
        <f t="shared" si="94"/>
        <v>100</v>
      </c>
    </row>
    <row r="421" spans="1:11" ht="63.75" outlineLevel="1" x14ac:dyDescent="0.2">
      <c r="A421" s="13" t="s">
        <v>196</v>
      </c>
      <c r="B421" s="13" t="s">
        <v>159</v>
      </c>
      <c r="C421" s="13" t="s">
        <v>227</v>
      </c>
      <c r="D421" s="13"/>
      <c r="E421" s="9" t="s">
        <v>215</v>
      </c>
      <c r="F421" s="9"/>
      <c r="G421" s="16">
        <f>G422+G423</f>
        <v>0</v>
      </c>
      <c r="H421" s="16">
        <f t="shared" ref="H421:J421" si="99">H422+H423</f>
        <v>14205900</v>
      </c>
      <c r="I421" s="16">
        <f t="shared" si="99"/>
        <v>14205900</v>
      </c>
      <c r="J421" s="16">
        <f t="shared" si="99"/>
        <v>14205900</v>
      </c>
      <c r="K421" s="41">
        <f t="shared" si="94"/>
        <v>100</v>
      </c>
    </row>
    <row r="422" spans="1:11" ht="76.5" outlineLevel="1" x14ac:dyDescent="0.2">
      <c r="A422" s="13" t="s">
        <v>196</v>
      </c>
      <c r="B422" s="13" t="s">
        <v>159</v>
      </c>
      <c r="C422" s="13" t="s">
        <v>227</v>
      </c>
      <c r="D422" s="13" t="s">
        <v>10</v>
      </c>
      <c r="E422" s="9" t="s">
        <v>12</v>
      </c>
      <c r="F422" s="9"/>
      <c r="G422" s="16">
        <v>0</v>
      </c>
      <c r="H422" s="19">
        <v>2907058.91</v>
      </c>
      <c r="I422" s="19">
        <v>2907058.91</v>
      </c>
      <c r="J422" s="19">
        <v>2907058.91</v>
      </c>
      <c r="K422" s="41">
        <f t="shared" si="94"/>
        <v>100</v>
      </c>
    </row>
    <row r="423" spans="1:11" ht="38.25" outlineLevel="1" x14ac:dyDescent="0.2">
      <c r="A423" s="13" t="s">
        <v>196</v>
      </c>
      <c r="B423" s="13" t="s">
        <v>159</v>
      </c>
      <c r="C423" s="13" t="s">
        <v>227</v>
      </c>
      <c r="D423" s="13" t="s">
        <v>79</v>
      </c>
      <c r="E423" s="9" t="s">
        <v>81</v>
      </c>
      <c r="F423" s="9"/>
      <c r="G423" s="16">
        <v>0</v>
      </c>
      <c r="H423" s="19">
        <v>11298841.09</v>
      </c>
      <c r="I423" s="19">
        <v>11298841.09</v>
      </c>
      <c r="J423" s="19">
        <v>11298841.09</v>
      </c>
      <c r="K423" s="41">
        <f t="shared" si="94"/>
        <v>100</v>
      </c>
    </row>
    <row r="424" spans="1:11" outlineLevel="1" x14ac:dyDescent="0.2">
      <c r="A424" s="14" t="s">
        <v>196</v>
      </c>
      <c r="B424" s="14" t="s">
        <v>228</v>
      </c>
      <c r="C424" s="14"/>
      <c r="D424" s="14"/>
      <c r="E424" s="15" t="s">
        <v>517</v>
      </c>
      <c r="F424" s="9"/>
      <c r="G424" s="16">
        <f>G425</f>
        <v>15706609</v>
      </c>
      <c r="H424" s="16">
        <f t="shared" ref="H424:J425" si="100">H425</f>
        <v>14220914.27</v>
      </c>
      <c r="I424" s="16">
        <f t="shared" si="100"/>
        <v>14220914.27</v>
      </c>
      <c r="J424" s="16">
        <f t="shared" si="100"/>
        <v>14220914.27</v>
      </c>
      <c r="K424" s="41">
        <f t="shared" si="94"/>
        <v>100</v>
      </c>
    </row>
    <row r="425" spans="1:11" ht="51" outlineLevel="1" x14ac:dyDescent="0.2">
      <c r="A425" s="14" t="s">
        <v>196</v>
      </c>
      <c r="B425" s="14" t="s">
        <v>228</v>
      </c>
      <c r="C425" s="14" t="s">
        <v>492</v>
      </c>
      <c r="D425" s="14"/>
      <c r="E425" s="15" t="s">
        <v>496</v>
      </c>
      <c r="F425" s="9"/>
      <c r="G425" s="16">
        <f>G426</f>
        <v>15706609</v>
      </c>
      <c r="H425" s="16">
        <f t="shared" si="100"/>
        <v>14220914.27</v>
      </c>
      <c r="I425" s="16">
        <f t="shared" si="100"/>
        <v>14220914.27</v>
      </c>
      <c r="J425" s="16">
        <f t="shared" si="100"/>
        <v>14220914.27</v>
      </c>
      <c r="K425" s="41">
        <f t="shared" si="94"/>
        <v>100</v>
      </c>
    </row>
    <row r="426" spans="1:11" ht="76.5" outlineLevel="1" x14ac:dyDescent="0.2">
      <c r="A426" s="14" t="s">
        <v>196</v>
      </c>
      <c r="B426" s="14" t="s">
        <v>228</v>
      </c>
      <c r="C426" s="14" t="s">
        <v>518</v>
      </c>
      <c r="D426" s="14"/>
      <c r="E426" s="15" t="s">
        <v>528</v>
      </c>
      <c r="F426" s="9"/>
      <c r="G426" s="16">
        <f>G427+G430</f>
        <v>15706609</v>
      </c>
      <c r="H426" s="16">
        <f t="shared" ref="H426:J426" si="101">H427+H430</f>
        <v>14220914.27</v>
      </c>
      <c r="I426" s="16">
        <f t="shared" si="101"/>
        <v>14220914.27</v>
      </c>
      <c r="J426" s="16">
        <f t="shared" si="101"/>
        <v>14220914.27</v>
      </c>
      <c r="K426" s="41">
        <f t="shared" si="94"/>
        <v>100</v>
      </c>
    </row>
    <row r="427" spans="1:11" ht="63.75" outlineLevel="1" x14ac:dyDescent="0.2">
      <c r="A427" s="14" t="s">
        <v>196</v>
      </c>
      <c r="B427" s="14" t="s">
        <v>228</v>
      </c>
      <c r="C427" s="14" t="s">
        <v>520</v>
      </c>
      <c r="D427" s="14"/>
      <c r="E427" s="15" t="s">
        <v>521</v>
      </c>
      <c r="F427" s="9"/>
      <c r="G427" s="16">
        <v>15605609</v>
      </c>
      <c r="H427" s="19">
        <v>14119914.27</v>
      </c>
      <c r="I427" s="19">
        <v>14119914.27</v>
      </c>
      <c r="J427" s="19">
        <v>14119914.27</v>
      </c>
      <c r="K427" s="41">
        <f t="shared" si="94"/>
        <v>100</v>
      </c>
    </row>
    <row r="428" spans="1:11" ht="38.25" outlineLevel="1" x14ac:dyDescent="0.2">
      <c r="A428" s="13" t="s">
        <v>196</v>
      </c>
      <c r="B428" s="13" t="s">
        <v>228</v>
      </c>
      <c r="C428" s="13" t="s">
        <v>229</v>
      </c>
      <c r="D428" s="13"/>
      <c r="E428" s="9" t="s">
        <v>60</v>
      </c>
      <c r="F428" s="9"/>
      <c r="G428" s="16">
        <v>15605609</v>
      </c>
      <c r="H428" s="19">
        <v>14119914.27</v>
      </c>
      <c r="I428" s="19">
        <v>14119914.27</v>
      </c>
      <c r="J428" s="19">
        <v>14119914.27</v>
      </c>
      <c r="K428" s="41">
        <f t="shared" si="94"/>
        <v>100</v>
      </c>
    </row>
    <row r="429" spans="1:11" ht="38.25" outlineLevel="1" x14ac:dyDescent="0.2">
      <c r="A429" s="13" t="s">
        <v>196</v>
      </c>
      <c r="B429" s="13" t="s">
        <v>228</v>
      </c>
      <c r="C429" s="13" t="s">
        <v>229</v>
      </c>
      <c r="D429" s="13" t="s">
        <v>79</v>
      </c>
      <c r="E429" s="9" t="s">
        <v>81</v>
      </c>
      <c r="F429" s="9"/>
      <c r="G429" s="16">
        <v>15605609</v>
      </c>
      <c r="H429" s="19">
        <v>14119914.27</v>
      </c>
      <c r="I429" s="19">
        <v>14119914.27</v>
      </c>
      <c r="J429" s="19">
        <v>14119914.27</v>
      </c>
      <c r="K429" s="41">
        <f t="shared" si="94"/>
        <v>100</v>
      </c>
    </row>
    <row r="430" spans="1:11" ht="25.5" outlineLevel="1" x14ac:dyDescent="0.2">
      <c r="A430" s="14" t="s">
        <v>196</v>
      </c>
      <c r="B430" s="14" t="s">
        <v>228</v>
      </c>
      <c r="C430" s="14" t="s">
        <v>522</v>
      </c>
      <c r="D430" s="14"/>
      <c r="E430" s="15" t="s">
        <v>523</v>
      </c>
      <c r="F430" s="9"/>
      <c r="G430" s="16">
        <v>101000</v>
      </c>
      <c r="H430" s="16">
        <v>101000</v>
      </c>
      <c r="I430" s="16">
        <v>101000</v>
      </c>
      <c r="J430" s="19">
        <v>101000</v>
      </c>
      <c r="K430" s="41">
        <f t="shared" si="94"/>
        <v>100</v>
      </c>
    </row>
    <row r="431" spans="1:11" ht="38.25" outlineLevel="1" x14ac:dyDescent="0.2">
      <c r="A431" s="14" t="s">
        <v>196</v>
      </c>
      <c r="B431" s="14" t="s">
        <v>228</v>
      </c>
      <c r="C431" s="14" t="s">
        <v>230</v>
      </c>
      <c r="D431" s="14"/>
      <c r="E431" s="15" t="s">
        <v>231</v>
      </c>
      <c r="F431" s="9"/>
      <c r="G431" s="16">
        <v>101000</v>
      </c>
      <c r="H431" s="16">
        <v>101000</v>
      </c>
      <c r="I431" s="16">
        <v>101000</v>
      </c>
      <c r="J431" s="19">
        <v>101000</v>
      </c>
      <c r="K431" s="41">
        <f t="shared" si="94"/>
        <v>100</v>
      </c>
    </row>
    <row r="432" spans="1:11" ht="38.25" outlineLevel="1" x14ac:dyDescent="0.2">
      <c r="A432" s="13" t="s">
        <v>196</v>
      </c>
      <c r="B432" s="13" t="s">
        <v>228</v>
      </c>
      <c r="C432" s="13" t="s">
        <v>230</v>
      </c>
      <c r="D432" s="13" t="s">
        <v>79</v>
      </c>
      <c r="E432" s="9" t="s">
        <v>81</v>
      </c>
      <c r="F432" s="9"/>
      <c r="G432" s="16">
        <v>101000</v>
      </c>
      <c r="H432" s="16">
        <v>101000</v>
      </c>
      <c r="I432" s="16">
        <v>101000</v>
      </c>
      <c r="J432" s="19">
        <v>101000</v>
      </c>
      <c r="K432" s="41">
        <f t="shared" si="94"/>
        <v>100</v>
      </c>
    </row>
    <row r="433" spans="1:11" outlineLevel="1" x14ac:dyDescent="0.2">
      <c r="A433" s="14" t="s">
        <v>196</v>
      </c>
      <c r="B433" s="14" t="s">
        <v>232</v>
      </c>
      <c r="C433" s="14"/>
      <c r="D433" s="14"/>
      <c r="E433" s="15" t="s">
        <v>527</v>
      </c>
      <c r="F433" s="9"/>
      <c r="G433" s="16">
        <f>G434+G453</f>
        <v>7047101.25</v>
      </c>
      <c r="H433" s="16">
        <f>H434+H453</f>
        <v>6744501.5600000005</v>
      </c>
      <c r="I433" s="16">
        <f t="shared" ref="I433:J433" si="102">I434+I453</f>
        <v>6744501.5600000005</v>
      </c>
      <c r="J433" s="16">
        <f t="shared" si="102"/>
        <v>6744501.5600000005</v>
      </c>
      <c r="K433" s="41">
        <f t="shared" si="94"/>
        <v>100</v>
      </c>
    </row>
    <row r="434" spans="1:11" ht="51" outlineLevel="1" x14ac:dyDescent="0.2">
      <c r="A434" s="14" t="s">
        <v>196</v>
      </c>
      <c r="B434" s="14" t="s">
        <v>232</v>
      </c>
      <c r="C434" s="14" t="s">
        <v>492</v>
      </c>
      <c r="D434" s="14"/>
      <c r="E434" s="15" t="s">
        <v>496</v>
      </c>
      <c r="F434" s="9"/>
      <c r="G434" s="16">
        <f>G435+G446</f>
        <v>7047101.25</v>
      </c>
      <c r="H434" s="16">
        <f t="shared" ref="H434:J434" si="103">H435+H446</f>
        <v>6705441.5600000005</v>
      </c>
      <c r="I434" s="16">
        <f t="shared" si="103"/>
        <v>6705441.5600000005</v>
      </c>
      <c r="J434" s="16">
        <f t="shared" si="103"/>
        <v>6705441.5600000005</v>
      </c>
      <c r="K434" s="41">
        <f t="shared" si="94"/>
        <v>100</v>
      </c>
    </row>
    <row r="435" spans="1:11" ht="76.5" outlineLevel="1" x14ac:dyDescent="0.2">
      <c r="A435" s="14" t="s">
        <v>196</v>
      </c>
      <c r="B435" s="14" t="s">
        <v>232</v>
      </c>
      <c r="C435" s="14" t="s">
        <v>524</v>
      </c>
      <c r="D435" s="14"/>
      <c r="E435" s="15" t="s">
        <v>529</v>
      </c>
      <c r="F435" s="9"/>
      <c r="G435" s="16">
        <f>G436</f>
        <v>3335500</v>
      </c>
      <c r="H435" s="16">
        <f t="shared" ref="H435:J435" si="104">H436</f>
        <v>2876368.4</v>
      </c>
      <c r="I435" s="16">
        <f t="shared" si="104"/>
        <v>2876368.4</v>
      </c>
      <c r="J435" s="16">
        <f t="shared" si="104"/>
        <v>2876368.4</v>
      </c>
      <c r="K435" s="41">
        <f t="shared" si="94"/>
        <v>100</v>
      </c>
    </row>
    <row r="436" spans="1:11" ht="51" outlineLevel="1" x14ac:dyDescent="0.2">
      <c r="A436" s="14" t="s">
        <v>196</v>
      </c>
      <c r="B436" s="14" t="s">
        <v>232</v>
      </c>
      <c r="C436" s="14" t="s">
        <v>525</v>
      </c>
      <c r="D436" s="14"/>
      <c r="E436" s="15" t="s">
        <v>526</v>
      </c>
      <c r="F436" s="9"/>
      <c r="G436" s="16">
        <f>G437+G440</f>
        <v>3335500</v>
      </c>
      <c r="H436" s="16">
        <f t="shared" ref="H436:J436" si="105">H437+H440</f>
        <v>2876368.4</v>
      </c>
      <c r="I436" s="16">
        <f t="shared" si="105"/>
        <v>2876368.4</v>
      </c>
      <c r="J436" s="16">
        <f t="shared" si="105"/>
        <v>2876368.4</v>
      </c>
      <c r="K436" s="41">
        <f t="shared" si="94"/>
        <v>100</v>
      </c>
    </row>
    <row r="437" spans="1:11" ht="31.5" customHeight="1" outlineLevel="1" x14ac:dyDescent="0.2">
      <c r="A437" s="14" t="s">
        <v>196</v>
      </c>
      <c r="B437" s="14" t="s">
        <v>232</v>
      </c>
      <c r="C437" s="14" t="s">
        <v>233</v>
      </c>
      <c r="D437" s="14"/>
      <c r="E437" s="15" t="s">
        <v>234</v>
      </c>
      <c r="F437" s="9"/>
      <c r="G437" s="16">
        <f>G438+G439</f>
        <v>520600</v>
      </c>
      <c r="H437" s="16">
        <f t="shared" ref="H437:J437" si="106">H438+H439</f>
        <v>61468.4</v>
      </c>
      <c r="I437" s="16">
        <f t="shared" si="106"/>
        <v>61468.4</v>
      </c>
      <c r="J437" s="16">
        <f t="shared" si="106"/>
        <v>61468.4</v>
      </c>
      <c r="K437" s="41">
        <f t="shared" si="94"/>
        <v>100</v>
      </c>
    </row>
    <row r="438" spans="1:11" ht="38.25" outlineLevel="1" x14ac:dyDescent="0.2">
      <c r="A438" s="13" t="s">
        <v>196</v>
      </c>
      <c r="B438" s="13" t="s">
        <v>232</v>
      </c>
      <c r="C438" s="13" t="s">
        <v>233</v>
      </c>
      <c r="D438" s="13" t="s">
        <v>13</v>
      </c>
      <c r="E438" s="9" t="s">
        <v>14</v>
      </c>
      <c r="F438" s="9"/>
      <c r="G438" s="16">
        <v>140630</v>
      </c>
      <c r="H438" s="19">
        <v>61468.4</v>
      </c>
      <c r="I438" s="19">
        <v>61468.4</v>
      </c>
      <c r="J438" s="19">
        <v>61468.4</v>
      </c>
      <c r="K438" s="41">
        <f t="shared" si="94"/>
        <v>100</v>
      </c>
    </row>
    <row r="439" spans="1:11" ht="38.25" outlineLevel="1" x14ac:dyDescent="0.2">
      <c r="A439" s="13" t="s">
        <v>196</v>
      </c>
      <c r="B439" s="13" t="s">
        <v>232</v>
      </c>
      <c r="C439" s="13" t="s">
        <v>233</v>
      </c>
      <c r="D439" s="13" t="s">
        <v>79</v>
      </c>
      <c r="E439" s="9" t="s">
        <v>81</v>
      </c>
      <c r="F439" s="9"/>
      <c r="G439" s="16">
        <v>379970</v>
      </c>
      <c r="H439" s="19">
        <v>0</v>
      </c>
      <c r="I439" s="19">
        <v>0</v>
      </c>
      <c r="J439" s="19">
        <v>0</v>
      </c>
      <c r="K439" s="41">
        <v>0</v>
      </c>
    </row>
    <row r="440" spans="1:11" ht="25.5" outlineLevel="1" x14ac:dyDescent="0.2">
      <c r="A440" s="13" t="s">
        <v>196</v>
      </c>
      <c r="B440" s="13" t="s">
        <v>232</v>
      </c>
      <c r="C440" s="13" t="s">
        <v>235</v>
      </c>
      <c r="D440" s="13"/>
      <c r="E440" s="9" t="s">
        <v>236</v>
      </c>
      <c r="F440" s="9"/>
      <c r="G440" s="16">
        <f>G441+G442+G443+G444+G445</f>
        <v>2814900</v>
      </c>
      <c r="H440" s="16">
        <f t="shared" ref="H440:I440" si="107">H441+H442+H443+H444+H445</f>
        <v>2814900</v>
      </c>
      <c r="I440" s="16">
        <f t="shared" si="107"/>
        <v>2814900</v>
      </c>
      <c r="J440" s="16">
        <f>J441+J442+J443+J444+J445</f>
        <v>2814900</v>
      </c>
      <c r="K440" s="41">
        <f t="shared" si="94"/>
        <v>100</v>
      </c>
    </row>
    <row r="441" spans="1:11" ht="76.5" outlineLevel="1" x14ac:dyDescent="0.2">
      <c r="A441" s="13" t="s">
        <v>196</v>
      </c>
      <c r="B441" s="13" t="s">
        <v>232</v>
      </c>
      <c r="C441" s="13" t="s">
        <v>235</v>
      </c>
      <c r="D441" s="13" t="s">
        <v>10</v>
      </c>
      <c r="E441" s="9" t="s">
        <v>12</v>
      </c>
      <c r="F441" s="9"/>
      <c r="G441" s="16">
        <v>0</v>
      </c>
      <c r="H441" s="19">
        <v>3904.31</v>
      </c>
      <c r="I441" s="19">
        <v>3904.31</v>
      </c>
      <c r="J441" s="19">
        <v>3904.31</v>
      </c>
      <c r="K441" s="41">
        <f t="shared" si="94"/>
        <v>100</v>
      </c>
    </row>
    <row r="442" spans="1:11" ht="38.25" outlineLevel="1" x14ac:dyDescent="0.2">
      <c r="A442" s="13" t="s">
        <v>196</v>
      </c>
      <c r="B442" s="13" t="s">
        <v>232</v>
      </c>
      <c r="C442" s="13" t="s">
        <v>235</v>
      </c>
      <c r="D442" s="13" t="s">
        <v>13</v>
      </c>
      <c r="E442" s="9" t="s">
        <v>14</v>
      </c>
      <c r="F442" s="9"/>
      <c r="G442" s="16">
        <v>0</v>
      </c>
      <c r="H442" s="19">
        <v>363468.86</v>
      </c>
      <c r="I442" s="19">
        <v>363468.86</v>
      </c>
      <c r="J442" s="19">
        <v>363468.86</v>
      </c>
      <c r="K442" s="41">
        <f t="shared" si="94"/>
        <v>100</v>
      </c>
    </row>
    <row r="443" spans="1:11" ht="25.5" outlineLevel="1" x14ac:dyDescent="0.2">
      <c r="A443" s="13" t="s">
        <v>196</v>
      </c>
      <c r="B443" s="13" t="s">
        <v>232</v>
      </c>
      <c r="C443" s="13" t="s">
        <v>235</v>
      </c>
      <c r="D443" s="13" t="s">
        <v>56</v>
      </c>
      <c r="E443" s="9" t="s">
        <v>58</v>
      </c>
      <c r="F443" s="9"/>
      <c r="G443" s="16">
        <v>2814900</v>
      </c>
      <c r="H443" s="19">
        <v>0</v>
      </c>
      <c r="I443" s="19">
        <v>0</v>
      </c>
      <c r="J443" s="19">
        <v>0</v>
      </c>
      <c r="K443" s="41">
        <v>0</v>
      </c>
    </row>
    <row r="444" spans="1:11" ht="38.25" outlineLevel="1" x14ac:dyDescent="0.2">
      <c r="A444" s="13" t="s">
        <v>196</v>
      </c>
      <c r="B444" s="13" t="s">
        <v>232</v>
      </c>
      <c r="C444" s="13" t="s">
        <v>235</v>
      </c>
      <c r="D444" s="13" t="s">
        <v>79</v>
      </c>
      <c r="E444" s="9" t="s">
        <v>81</v>
      </c>
      <c r="F444" s="9"/>
      <c r="G444" s="16">
        <v>0</v>
      </c>
      <c r="H444" s="19">
        <v>1846444.74</v>
      </c>
      <c r="I444" s="19">
        <v>1846444.74</v>
      </c>
      <c r="J444" s="19">
        <v>1846444.74</v>
      </c>
      <c r="K444" s="41">
        <f t="shared" si="94"/>
        <v>100</v>
      </c>
    </row>
    <row r="445" spans="1:11" outlineLevel="1" x14ac:dyDescent="0.2">
      <c r="A445" s="13" t="s">
        <v>196</v>
      </c>
      <c r="B445" s="13" t="s">
        <v>232</v>
      </c>
      <c r="C445" s="13" t="s">
        <v>235</v>
      </c>
      <c r="D445" s="13" t="s">
        <v>33</v>
      </c>
      <c r="E445" s="9" t="s">
        <v>34</v>
      </c>
      <c r="F445" s="9"/>
      <c r="G445" s="16">
        <v>0</v>
      </c>
      <c r="H445" s="19">
        <v>601082.09</v>
      </c>
      <c r="I445" s="19">
        <v>601082.09</v>
      </c>
      <c r="J445" s="19">
        <v>601082.09</v>
      </c>
      <c r="K445" s="41">
        <f t="shared" si="94"/>
        <v>100</v>
      </c>
    </row>
    <row r="446" spans="1:11" ht="76.5" outlineLevel="1" x14ac:dyDescent="0.2">
      <c r="A446" s="14" t="s">
        <v>196</v>
      </c>
      <c r="B446" s="14" t="s">
        <v>232</v>
      </c>
      <c r="C446" s="14" t="s">
        <v>493</v>
      </c>
      <c r="D446" s="14"/>
      <c r="E446" s="15" t="s">
        <v>497</v>
      </c>
      <c r="F446" s="9"/>
      <c r="G446" s="16">
        <f>G447</f>
        <v>3711601.25</v>
      </c>
      <c r="H446" s="16">
        <f t="shared" ref="H446:J446" si="108">H447</f>
        <v>3829073.16</v>
      </c>
      <c r="I446" s="16">
        <f t="shared" si="108"/>
        <v>3829073.16</v>
      </c>
      <c r="J446" s="16">
        <f t="shared" si="108"/>
        <v>3829073.16</v>
      </c>
      <c r="K446" s="41">
        <f t="shared" si="94"/>
        <v>100</v>
      </c>
    </row>
    <row r="447" spans="1:11" ht="38.25" outlineLevel="1" x14ac:dyDescent="0.2">
      <c r="A447" s="14" t="s">
        <v>196</v>
      </c>
      <c r="B447" s="14" t="s">
        <v>232</v>
      </c>
      <c r="C447" s="14" t="s">
        <v>530</v>
      </c>
      <c r="D447" s="14"/>
      <c r="E447" s="15" t="s">
        <v>352</v>
      </c>
      <c r="F447" s="9"/>
      <c r="G447" s="16">
        <f>G448+G451</f>
        <v>3711601.25</v>
      </c>
      <c r="H447" s="16">
        <f t="shared" ref="H447:J447" si="109">H448+H451</f>
        <v>3829073.16</v>
      </c>
      <c r="I447" s="16">
        <f t="shared" si="109"/>
        <v>3829073.16</v>
      </c>
      <c r="J447" s="16">
        <f t="shared" si="109"/>
        <v>3829073.16</v>
      </c>
      <c r="K447" s="41">
        <f t="shared" si="94"/>
        <v>100</v>
      </c>
    </row>
    <row r="448" spans="1:11" ht="25.5" outlineLevel="1" x14ac:dyDescent="0.2">
      <c r="A448" s="14" t="s">
        <v>196</v>
      </c>
      <c r="B448" s="14" t="s">
        <v>232</v>
      </c>
      <c r="C448" s="14" t="s">
        <v>237</v>
      </c>
      <c r="D448" s="14"/>
      <c r="E448" s="15" t="s">
        <v>23</v>
      </c>
      <c r="F448" s="9"/>
      <c r="G448" s="16">
        <f>G449+G450</f>
        <v>3454601.25</v>
      </c>
      <c r="H448" s="16">
        <f t="shared" ref="H448:J448" si="110">H449+H450</f>
        <v>3565773.16</v>
      </c>
      <c r="I448" s="16">
        <f t="shared" si="110"/>
        <v>3565773.16</v>
      </c>
      <c r="J448" s="16">
        <f t="shared" si="110"/>
        <v>3565773.16</v>
      </c>
      <c r="K448" s="41">
        <f t="shared" si="94"/>
        <v>100</v>
      </c>
    </row>
    <row r="449" spans="1:11" ht="76.5" outlineLevel="1" x14ac:dyDescent="0.2">
      <c r="A449" s="13" t="s">
        <v>196</v>
      </c>
      <c r="B449" s="13" t="s">
        <v>232</v>
      </c>
      <c r="C449" s="13" t="s">
        <v>237</v>
      </c>
      <c r="D449" s="13" t="s">
        <v>10</v>
      </c>
      <c r="E449" s="9" t="s">
        <v>12</v>
      </c>
      <c r="F449" s="9"/>
      <c r="G449" s="16">
        <v>3239881.25</v>
      </c>
      <c r="H449" s="19">
        <v>3333313.25</v>
      </c>
      <c r="I449" s="19">
        <v>3333313.25</v>
      </c>
      <c r="J449" s="19">
        <v>3333313.25</v>
      </c>
      <c r="K449" s="41">
        <f t="shared" si="94"/>
        <v>100</v>
      </c>
    </row>
    <row r="450" spans="1:11" ht="38.25" outlineLevel="1" x14ac:dyDescent="0.2">
      <c r="A450" s="13" t="s">
        <v>196</v>
      </c>
      <c r="B450" s="13" t="s">
        <v>232</v>
      </c>
      <c r="C450" s="13" t="s">
        <v>237</v>
      </c>
      <c r="D450" s="13" t="s">
        <v>13</v>
      </c>
      <c r="E450" s="9" t="s">
        <v>14</v>
      </c>
      <c r="F450" s="9"/>
      <c r="G450" s="16">
        <v>214720</v>
      </c>
      <c r="H450" s="19">
        <v>232459.91</v>
      </c>
      <c r="I450" s="19">
        <v>232459.91</v>
      </c>
      <c r="J450" s="19">
        <v>232459.91</v>
      </c>
      <c r="K450" s="41">
        <f t="shared" si="94"/>
        <v>100</v>
      </c>
    </row>
    <row r="451" spans="1:11" ht="25.5" outlineLevel="1" x14ac:dyDescent="0.2">
      <c r="A451" s="13" t="s">
        <v>196</v>
      </c>
      <c r="B451" s="13" t="s">
        <v>232</v>
      </c>
      <c r="C451" s="13" t="s">
        <v>238</v>
      </c>
      <c r="D451" s="13"/>
      <c r="E451" s="9" t="s">
        <v>239</v>
      </c>
      <c r="F451" s="9"/>
      <c r="G451" s="16">
        <v>257000</v>
      </c>
      <c r="H451" s="19">
        <v>263300</v>
      </c>
      <c r="I451" s="19">
        <v>263300</v>
      </c>
      <c r="J451" s="19">
        <v>263300</v>
      </c>
      <c r="K451" s="41">
        <f t="shared" si="94"/>
        <v>100</v>
      </c>
    </row>
    <row r="452" spans="1:11" ht="38.25" outlineLevel="1" x14ac:dyDescent="0.2">
      <c r="A452" s="13" t="s">
        <v>196</v>
      </c>
      <c r="B452" s="13" t="s">
        <v>232</v>
      </c>
      <c r="C452" s="13" t="s">
        <v>238</v>
      </c>
      <c r="D452" s="13" t="s">
        <v>13</v>
      </c>
      <c r="E452" s="9" t="s">
        <v>14</v>
      </c>
      <c r="F452" s="9"/>
      <c r="G452" s="16">
        <v>257000</v>
      </c>
      <c r="H452" s="19">
        <v>263300</v>
      </c>
      <c r="I452" s="19">
        <v>263300</v>
      </c>
      <c r="J452" s="19">
        <v>263300</v>
      </c>
      <c r="K452" s="41">
        <f t="shared" si="94"/>
        <v>100</v>
      </c>
    </row>
    <row r="453" spans="1:11" outlineLevel="1" x14ac:dyDescent="0.2">
      <c r="A453" s="14" t="s">
        <v>196</v>
      </c>
      <c r="B453" s="14" t="s">
        <v>232</v>
      </c>
      <c r="C453" s="14" t="s">
        <v>343</v>
      </c>
      <c r="D453" s="14"/>
      <c r="E453" s="15" t="s">
        <v>344</v>
      </c>
      <c r="F453" s="9"/>
      <c r="G453" s="16">
        <v>0</v>
      </c>
      <c r="H453" s="19">
        <v>39060</v>
      </c>
      <c r="I453" s="19">
        <v>39060</v>
      </c>
      <c r="J453" s="19">
        <v>39060</v>
      </c>
      <c r="K453" s="41">
        <f t="shared" si="94"/>
        <v>100</v>
      </c>
    </row>
    <row r="454" spans="1:11" ht="38.25" outlineLevel="1" x14ac:dyDescent="0.2">
      <c r="A454" s="14" t="s">
        <v>196</v>
      </c>
      <c r="B454" s="14" t="s">
        <v>232</v>
      </c>
      <c r="C454" s="14" t="s">
        <v>356</v>
      </c>
      <c r="D454" s="14"/>
      <c r="E454" s="15" t="s">
        <v>357</v>
      </c>
      <c r="F454" s="9"/>
      <c r="G454" s="16">
        <v>0</v>
      </c>
      <c r="H454" s="19">
        <v>39060</v>
      </c>
      <c r="I454" s="19">
        <v>39060</v>
      </c>
      <c r="J454" s="19">
        <v>39060</v>
      </c>
      <c r="K454" s="41">
        <f t="shared" si="94"/>
        <v>100</v>
      </c>
    </row>
    <row r="455" spans="1:11" ht="25.5" outlineLevel="1" x14ac:dyDescent="0.2">
      <c r="A455" s="14" t="s">
        <v>196</v>
      </c>
      <c r="B455" s="14" t="s">
        <v>232</v>
      </c>
      <c r="C455" s="14" t="s">
        <v>29</v>
      </c>
      <c r="D455" s="14"/>
      <c r="E455" s="15" t="s">
        <v>30</v>
      </c>
      <c r="F455" s="9"/>
      <c r="G455" s="16">
        <v>0</v>
      </c>
      <c r="H455" s="19">
        <v>39060</v>
      </c>
      <c r="I455" s="19">
        <v>39060</v>
      </c>
      <c r="J455" s="19">
        <v>39060</v>
      </c>
      <c r="K455" s="41">
        <f t="shared" si="94"/>
        <v>100</v>
      </c>
    </row>
    <row r="456" spans="1:11" ht="76.5" outlineLevel="1" x14ac:dyDescent="0.2">
      <c r="A456" s="13" t="s">
        <v>196</v>
      </c>
      <c r="B456" s="13" t="s">
        <v>232</v>
      </c>
      <c r="C456" s="13" t="s">
        <v>29</v>
      </c>
      <c r="D456" s="13" t="s">
        <v>10</v>
      </c>
      <c r="E456" s="9" t="s">
        <v>12</v>
      </c>
      <c r="F456" s="9"/>
      <c r="G456" s="16">
        <v>0</v>
      </c>
      <c r="H456" s="19">
        <v>39060</v>
      </c>
      <c r="I456" s="19">
        <v>39060</v>
      </c>
      <c r="J456" s="19">
        <v>39060</v>
      </c>
      <c r="K456" s="41">
        <f t="shared" si="94"/>
        <v>100</v>
      </c>
    </row>
    <row r="457" spans="1:11" outlineLevel="1" x14ac:dyDescent="0.2">
      <c r="A457" s="14" t="s">
        <v>196</v>
      </c>
      <c r="B457" s="14" t="s">
        <v>470</v>
      </c>
      <c r="C457" s="14"/>
      <c r="D457" s="14"/>
      <c r="E457" s="15" t="s">
        <v>471</v>
      </c>
      <c r="F457" s="9"/>
      <c r="G457" s="16">
        <f>G458+G484</f>
        <v>10019071</v>
      </c>
      <c r="H457" s="16">
        <f>H458+H484</f>
        <v>10185622</v>
      </c>
      <c r="I457" s="16">
        <f t="shared" ref="I457:J457" si="111">I458+I484</f>
        <v>10185622</v>
      </c>
      <c r="J457" s="16">
        <f t="shared" si="111"/>
        <v>9371819</v>
      </c>
      <c r="K457" s="41">
        <f t="shared" si="94"/>
        <v>92.010276839254388</v>
      </c>
    </row>
    <row r="458" spans="1:11" outlineLevel="1" x14ac:dyDescent="0.2">
      <c r="A458" s="14" t="s">
        <v>196</v>
      </c>
      <c r="B458" s="14" t="s">
        <v>240</v>
      </c>
      <c r="C458" s="14"/>
      <c r="D458" s="14"/>
      <c r="E458" s="15" t="s">
        <v>531</v>
      </c>
      <c r="F458" s="9"/>
      <c r="G458" s="16">
        <f>G459</f>
        <v>8653634</v>
      </c>
      <c r="H458" s="16">
        <f t="shared" ref="H458:J458" si="112">H459</f>
        <v>9226434</v>
      </c>
      <c r="I458" s="16">
        <f t="shared" si="112"/>
        <v>9226434</v>
      </c>
      <c r="J458" s="16">
        <f t="shared" si="112"/>
        <v>8672634</v>
      </c>
      <c r="K458" s="41">
        <f t="shared" si="94"/>
        <v>93.997681010886751</v>
      </c>
    </row>
    <row r="459" spans="1:11" ht="51" outlineLevel="1" x14ac:dyDescent="0.2">
      <c r="A459" s="14" t="s">
        <v>196</v>
      </c>
      <c r="B459" s="14" t="s">
        <v>240</v>
      </c>
      <c r="C459" s="14" t="s">
        <v>492</v>
      </c>
      <c r="D459" s="14"/>
      <c r="E459" s="15" t="s">
        <v>496</v>
      </c>
      <c r="F459" s="9"/>
      <c r="G459" s="16">
        <f>G460+G466+G476</f>
        <v>8653634</v>
      </c>
      <c r="H459" s="16">
        <f t="shared" ref="H459:J459" si="113">H460+H466+H476</f>
        <v>9226434</v>
      </c>
      <c r="I459" s="16">
        <f t="shared" si="113"/>
        <v>9226434</v>
      </c>
      <c r="J459" s="16">
        <f t="shared" si="113"/>
        <v>8672634</v>
      </c>
      <c r="K459" s="41">
        <f t="shared" si="94"/>
        <v>93.997681010886751</v>
      </c>
    </row>
    <row r="460" spans="1:11" ht="76.5" outlineLevel="1" x14ac:dyDescent="0.2">
      <c r="A460" s="14" t="s">
        <v>196</v>
      </c>
      <c r="B460" s="14" t="s">
        <v>240</v>
      </c>
      <c r="C460" s="14" t="s">
        <v>501</v>
      </c>
      <c r="D460" s="14"/>
      <c r="E460" s="15" t="s">
        <v>504</v>
      </c>
      <c r="F460" s="9"/>
      <c r="G460" s="16">
        <f>G461</f>
        <v>820000</v>
      </c>
      <c r="H460" s="16">
        <f t="shared" ref="H460:J461" si="114">H461</f>
        <v>736719.35000000009</v>
      </c>
      <c r="I460" s="16">
        <f t="shared" si="114"/>
        <v>736719.35000000009</v>
      </c>
      <c r="J460" s="16">
        <f t="shared" si="114"/>
        <v>736719.35000000009</v>
      </c>
      <c r="K460" s="41">
        <f t="shared" si="94"/>
        <v>100</v>
      </c>
    </row>
    <row r="461" spans="1:11" ht="89.25" outlineLevel="1" x14ac:dyDescent="0.2">
      <c r="A461" s="14" t="s">
        <v>196</v>
      </c>
      <c r="B461" s="14" t="s">
        <v>240</v>
      </c>
      <c r="C461" s="14" t="s">
        <v>532</v>
      </c>
      <c r="D461" s="14"/>
      <c r="E461" s="15" t="s">
        <v>533</v>
      </c>
      <c r="F461" s="9"/>
      <c r="G461" s="16">
        <f>G462</f>
        <v>820000</v>
      </c>
      <c r="H461" s="16">
        <f t="shared" si="114"/>
        <v>736719.35000000009</v>
      </c>
      <c r="I461" s="16">
        <f t="shared" si="114"/>
        <v>736719.35000000009</v>
      </c>
      <c r="J461" s="16">
        <f t="shared" si="114"/>
        <v>736719.35000000009</v>
      </c>
      <c r="K461" s="41">
        <f t="shared" ref="K461:K524" si="115">J461/I461*100</f>
        <v>100</v>
      </c>
    </row>
    <row r="462" spans="1:11" ht="102" outlineLevel="1" x14ac:dyDescent="0.2">
      <c r="A462" s="14" t="s">
        <v>196</v>
      </c>
      <c r="B462" s="14" t="s">
        <v>240</v>
      </c>
      <c r="C462" s="14" t="s">
        <v>241</v>
      </c>
      <c r="D462" s="14"/>
      <c r="E462" s="15" t="s">
        <v>242</v>
      </c>
      <c r="F462" s="9"/>
      <c r="G462" s="16">
        <f>G463+G464+G465</f>
        <v>820000</v>
      </c>
      <c r="H462" s="16">
        <f t="shared" ref="H462:J462" si="116">H463+H464+H465</f>
        <v>736719.35000000009</v>
      </c>
      <c r="I462" s="16">
        <f t="shared" si="116"/>
        <v>736719.35000000009</v>
      </c>
      <c r="J462" s="16">
        <f t="shared" si="116"/>
        <v>736719.35000000009</v>
      </c>
      <c r="K462" s="41">
        <f t="shared" si="115"/>
        <v>100</v>
      </c>
    </row>
    <row r="463" spans="1:11" ht="76.5" outlineLevel="1" x14ac:dyDescent="0.2">
      <c r="A463" s="13" t="s">
        <v>196</v>
      </c>
      <c r="B463" s="13" t="s">
        <v>240</v>
      </c>
      <c r="C463" s="13" t="s">
        <v>241</v>
      </c>
      <c r="D463" s="13" t="s">
        <v>10</v>
      </c>
      <c r="E463" s="9" t="s">
        <v>12</v>
      </c>
      <c r="F463" s="9"/>
      <c r="G463" s="16">
        <v>330000</v>
      </c>
      <c r="H463" s="19">
        <v>309586.28000000003</v>
      </c>
      <c r="I463" s="19">
        <v>309586.28000000003</v>
      </c>
      <c r="J463" s="19">
        <v>309586.28000000003</v>
      </c>
      <c r="K463" s="41">
        <f t="shared" si="115"/>
        <v>100</v>
      </c>
    </row>
    <row r="464" spans="1:11" ht="25.5" outlineLevel="1" x14ac:dyDescent="0.2">
      <c r="A464" s="13" t="s">
        <v>196</v>
      </c>
      <c r="B464" s="13" t="s">
        <v>240</v>
      </c>
      <c r="C464" s="13" t="s">
        <v>241</v>
      </c>
      <c r="D464" s="13" t="s">
        <v>56</v>
      </c>
      <c r="E464" s="9" t="s">
        <v>58</v>
      </c>
      <c r="F464" s="9"/>
      <c r="G464" s="16">
        <v>350000</v>
      </c>
      <c r="H464" s="19">
        <v>178325.79</v>
      </c>
      <c r="I464" s="19">
        <v>178325.79</v>
      </c>
      <c r="J464" s="19">
        <v>178325.79</v>
      </c>
      <c r="K464" s="41">
        <f t="shared" si="115"/>
        <v>100</v>
      </c>
    </row>
    <row r="465" spans="1:11" ht="38.25" outlineLevel="1" x14ac:dyDescent="0.2">
      <c r="A465" s="13" t="s">
        <v>196</v>
      </c>
      <c r="B465" s="13" t="s">
        <v>240</v>
      </c>
      <c r="C465" s="13" t="s">
        <v>241</v>
      </c>
      <c r="D465" s="13" t="s">
        <v>79</v>
      </c>
      <c r="E465" s="9" t="s">
        <v>81</v>
      </c>
      <c r="F465" s="9"/>
      <c r="G465" s="16">
        <v>140000</v>
      </c>
      <c r="H465" s="19">
        <v>248807.28</v>
      </c>
      <c r="I465" s="19">
        <v>248807.28</v>
      </c>
      <c r="J465" s="19">
        <v>248807.28</v>
      </c>
      <c r="K465" s="41">
        <f t="shared" si="115"/>
        <v>100</v>
      </c>
    </row>
    <row r="466" spans="1:11" ht="76.5" outlineLevel="1" x14ac:dyDescent="0.2">
      <c r="A466" s="14" t="s">
        <v>196</v>
      </c>
      <c r="B466" s="14" t="s">
        <v>240</v>
      </c>
      <c r="C466" s="14" t="s">
        <v>507</v>
      </c>
      <c r="D466" s="14"/>
      <c r="E466" s="15" t="s">
        <v>508</v>
      </c>
      <c r="F466" s="9"/>
      <c r="G466" s="16">
        <f>G467+G472</f>
        <v>7483634</v>
      </c>
      <c r="H466" s="16">
        <f>H467+H472</f>
        <v>8202613.3200000003</v>
      </c>
      <c r="I466" s="16">
        <f t="shared" ref="I466:J466" si="117">I467+I472</f>
        <v>8202613.3200000003</v>
      </c>
      <c r="J466" s="16">
        <f t="shared" si="117"/>
        <v>7648813.3200000003</v>
      </c>
      <c r="K466" s="41">
        <f t="shared" si="115"/>
        <v>93.248493152179947</v>
      </c>
    </row>
    <row r="467" spans="1:11" ht="89.25" outlineLevel="1" x14ac:dyDescent="0.2">
      <c r="A467" s="14" t="s">
        <v>196</v>
      </c>
      <c r="B467" s="14" t="s">
        <v>240</v>
      </c>
      <c r="C467" s="14" t="s">
        <v>534</v>
      </c>
      <c r="D467" s="14"/>
      <c r="E467" s="15" t="s">
        <v>533</v>
      </c>
      <c r="F467" s="9"/>
      <c r="G467" s="16">
        <f>G468</f>
        <v>3870734</v>
      </c>
      <c r="H467" s="16">
        <f t="shared" ref="H467:J467" si="118">H468</f>
        <v>4441913.32</v>
      </c>
      <c r="I467" s="16">
        <f t="shared" si="118"/>
        <v>4441913.32</v>
      </c>
      <c r="J467" s="16">
        <f t="shared" si="118"/>
        <v>4441913.32</v>
      </c>
      <c r="K467" s="41">
        <f t="shared" si="115"/>
        <v>100</v>
      </c>
    </row>
    <row r="468" spans="1:11" ht="102" outlineLevel="1" x14ac:dyDescent="0.2">
      <c r="A468" s="14" t="s">
        <v>196</v>
      </c>
      <c r="B468" s="14" t="s">
        <v>240</v>
      </c>
      <c r="C468" s="14" t="s">
        <v>243</v>
      </c>
      <c r="D468" s="14"/>
      <c r="E468" s="15" t="s">
        <v>242</v>
      </c>
      <c r="F468" s="9"/>
      <c r="G468" s="16">
        <f>G469+G470+G471</f>
        <v>3870734</v>
      </c>
      <c r="H468" s="16">
        <f t="shared" ref="H468:J468" si="119">H469+H470+H471</f>
        <v>4441913.32</v>
      </c>
      <c r="I468" s="16">
        <f t="shared" si="119"/>
        <v>4441913.32</v>
      </c>
      <c r="J468" s="16">
        <f t="shared" si="119"/>
        <v>4441913.32</v>
      </c>
      <c r="K468" s="41">
        <f t="shared" si="115"/>
        <v>100</v>
      </c>
    </row>
    <row r="469" spans="1:11" ht="76.5" outlineLevel="1" x14ac:dyDescent="0.2">
      <c r="A469" s="13" t="s">
        <v>196</v>
      </c>
      <c r="B469" s="13" t="s">
        <v>240</v>
      </c>
      <c r="C469" s="13" t="s">
        <v>243</v>
      </c>
      <c r="D469" s="13" t="s">
        <v>10</v>
      </c>
      <c r="E469" s="9" t="s">
        <v>12</v>
      </c>
      <c r="F469" s="9"/>
      <c r="G469" s="16">
        <v>450000</v>
      </c>
      <c r="H469" s="19">
        <v>422521.59</v>
      </c>
      <c r="I469" s="19">
        <v>422521.59</v>
      </c>
      <c r="J469" s="19">
        <v>422521.59</v>
      </c>
      <c r="K469" s="41">
        <f t="shared" si="115"/>
        <v>100</v>
      </c>
    </row>
    <row r="470" spans="1:11" ht="25.5" outlineLevel="1" x14ac:dyDescent="0.2">
      <c r="A470" s="13" t="s">
        <v>196</v>
      </c>
      <c r="B470" s="13" t="s">
        <v>240</v>
      </c>
      <c r="C470" s="13" t="s">
        <v>243</v>
      </c>
      <c r="D470" s="13" t="s">
        <v>56</v>
      </c>
      <c r="E470" s="9" t="s">
        <v>58</v>
      </c>
      <c r="F470" s="9"/>
      <c r="G470" s="16">
        <v>1855734</v>
      </c>
      <c r="H470" s="19">
        <v>364851.36</v>
      </c>
      <c r="I470" s="19">
        <v>364851.36</v>
      </c>
      <c r="J470" s="19">
        <v>364851.36</v>
      </c>
      <c r="K470" s="41">
        <f t="shared" si="115"/>
        <v>100</v>
      </c>
    </row>
    <row r="471" spans="1:11" ht="38.25" outlineLevel="1" x14ac:dyDescent="0.2">
      <c r="A471" s="13" t="s">
        <v>196</v>
      </c>
      <c r="B471" s="13" t="s">
        <v>240</v>
      </c>
      <c r="C471" s="13" t="s">
        <v>243</v>
      </c>
      <c r="D471" s="13" t="s">
        <v>79</v>
      </c>
      <c r="E471" s="9" t="s">
        <v>81</v>
      </c>
      <c r="F471" s="9"/>
      <c r="G471" s="16">
        <v>1565000</v>
      </c>
      <c r="H471" s="19">
        <v>3654540.37</v>
      </c>
      <c r="I471" s="19">
        <v>3654540.37</v>
      </c>
      <c r="J471" s="19">
        <v>3654540.37</v>
      </c>
      <c r="K471" s="41">
        <f t="shared" si="115"/>
        <v>100</v>
      </c>
    </row>
    <row r="472" spans="1:11" ht="38.25" outlineLevel="1" x14ac:dyDescent="0.2">
      <c r="A472" s="14" t="s">
        <v>196</v>
      </c>
      <c r="B472" s="14" t="s">
        <v>240</v>
      </c>
      <c r="C472" s="14" t="s">
        <v>535</v>
      </c>
      <c r="D472" s="14"/>
      <c r="E472" s="15" t="s">
        <v>536</v>
      </c>
      <c r="F472" s="9"/>
      <c r="G472" s="16">
        <f>G473</f>
        <v>3612900</v>
      </c>
      <c r="H472" s="16">
        <f t="shared" ref="H472:J472" si="120">H473</f>
        <v>3760700</v>
      </c>
      <c r="I472" s="16">
        <f t="shared" si="120"/>
        <v>3760700</v>
      </c>
      <c r="J472" s="16">
        <f t="shared" si="120"/>
        <v>3206900</v>
      </c>
      <c r="K472" s="41">
        <f t="shared" si="115"/>
        <v>85.27401813492169</v>
      </c>
    </row>
    <row r="473" spans="1:11" ht="63.75" outlineLevel="1" x14ac:dyDescent="0.2">
      <c r="A473" s="14" t="s">
        <v>196</v>
      </c>
      <c r="B473" s="14" t="s">
        <v>240</v>
      </c>
      <c r="C473" s="14" t="s">
        <v>244</v>
      </c>
      <c r="D473" s="14"/>
      <c r="E473" s="15" t="s">
        <v>537</v>
      </c>
      <c r="F473" s="9"/>
      <c r="G473" s="16">
        <f>G474+G475</f>
        <v>3612900</v>
      </c>
      <c r="H473" s="16">
        <f t="shared" ref="H473:J473" si="121">H474+H475</f>
        <v>3760700</v>
      </c>
      <c r="I473" s="16">
        <f t="shared" si="121"/>
        <v>3760700</v>
      </c>
      <c r="J473" s="16">
        <f t="shared" si="121"/>
        <v>3206900</v>
      </c>
      <c r="K473" s="41">
        <f t="shared" si="115"/>
        <v>85.27401813492169</v>
      </c>
    </row>
    <row r="474" spans="1:11" ht="38.25" outlineLevel="1" x14ac:dyDescent="0.2">
      <c r="A474" s="13" t="s">
        <v>196</v>
      </c>
      <c r="B474" s="13" t="s">
        <v>240</v>
      </c>
      <c r="C474" s="13" t="s">
        <v>244</v>
      </c>
      <c r="D474" s="13" t="s">
        <v>13</v>
      </c>
      <c r="E474" s="9" t="s">
        <v>14</v>
      </c>
      <c r="F474" s="9"/>
      <c r="G474" s="16">
        <v>540450.4</v>
      </c>
      <c r="H474" s="16">
        <v>1053139.01</v>
      </c>
      <c r="I474" s="16">
        <v>1053139.01</v>
      </c>
      <c r="J474" s="19">
        <v>499339.01</v>
      </c>
      <c r="K474" s="41">
        <f t="shared" si="115"/>
        <v>47.414349412429416</v>
      </c>
    </row>
    <row r="475" spans="1:11" ht="38.25" outlineLevel="1" x14ac:dyDescent="0.2">
      <c r="A475" s="13" t="s">
        <v>196</v>
      </c>
      <c r="B475" s="13" t="s">
        <v>240</v>
      </c>
      <c r="C475" s="13" t="s">
        <v>244</v>
      </c>
      <c r="D475" s="13" t="s">
        <v>79</v>
      </c>
      <c r="E475" s="9" t="s">
        <v>81</v>
      </c>
      <c r="F475" s="9"/>
      <c r="G475" s="16">
        <v>3072449.6</v>
      </c>
      <c r="H475" s="16">
        <v>2707560.99</v>
      </c>
      <c r="I475" s="16">
        <v>2707560.99</v>
      </c>
      <c r="J475" s="19">
        <v>2707560.99</v>
      </c>
      <c r="K475" s="41">
        <f t="shared" si="115"/>
        <v>100</v>
      </c>
    </row>
    <row r="476" spans="1:11" ht="76.5" outlineLevel="1" x14ac:dyDescent="0.2">
      <c r="A476" s="14" t="s">
        <v>196</v>
      </c>
      <c r="B476" s="14" t="s">
        <v>240</v>
      </c>
      <c r="C476" s="14" t="s">
        <v>518</v>
      </c>
      <c r="D476" s="14"/>
      <c r="E476" s="15" t="s">
        <v>519</v>
      </c>
      <c r="F476" s="9"/>
      <c r="G476" s="16">
        <f>G477+G480</f>
        <v>350000</v>
      </c>
      <c r="H476" s="16">
        <f t="shared" ref="H476:I476" si="122">H477+H480</f>
        <v>287101.33</v>
      </c>
      <c r="I476" s="16">
        <f t="shared" si="122"/>
        <v>287101.33</v>
      </c>
      <c r="J476" s="16">
        <f>J477+J480</f>
        <v>287101.33</v>
      </c>
      <c r="K476" s="41">
        <f t="shared" si="115"/>
        <v>100</v>
      </c>
    </row>
    <row r="477" spans="1:11" ht="25.5" outlineLevel="1" x14ac:dyDescent="0.2">
      <c r="A477" s="14" t="s">
        <v>196</v>
      </c>
      <c r="B477" s="14" t="s">
        <v>240</v>
      </c>
      <c r="C477" s="14" t="s">
        <v>522</v>
      </c>
      <c r="D477" s="14"/>
      <c r="E477" s="15" t="s">
        <v>523</v>
      </c>
      <c r="F477" s="9"/>
      <c r="G477" s="16">
        <v>0</v>
      </c>
      <c r="H477" s="19">
        <v>20000</v>
      </c>
      <c r="I477" s="19">
        <v>20000</v>
      </c>
      <c r="J477" s="19">
        <v>20000</v>
      </c>
      <c r="K477" s="41">
        <f t="shared" si="115"/>
        <v>100</v>
      </c>
    </row>
    <row r="478" spans="1:11" ht="38.25" outlineLevel="1" x14ac:dyDescent="0.2">
      <c r="A478" s="13" t="s">
        <v>196</v>
      </c>
      <c r="B478" s="13" t="s">
        <v>240</v>
      </c>
      <c r="C478" s="13" t="s">
        <v>245</v>
      </c>
      <c r="D478" s="13"/>
      <c r="E478" s="9" t="s">
        <v>246</v>
      </c>
      <c r="F478" s="9"/>
      <c r="G478" s="16">
        <v>0</v>
      </c>
      <c r="H478" s="19">
        <v>20000</v>
      </c>
      <c r="I478" s="19">
        <v>20000</v>
      </c>
      <c r="J478" s="19">
        <v>20000</v>
      </c>
      <c r="K478" s="41">
        <f t="shared" si="115"/>
        <v>100</v>
      </c>
    </row>
    <row r="479" spans="1:11" ht="38.25" outlineLevel="1" x14ac:dyDescent="0.2">
      <c r="A479" s="13" t="s">
        <v>196</v>
      </c>
      <c r="B479" s="13" t="s">
        <v>240</v>
      </c>
      <c r="C479" s="13" t="s">
        <v>245</v>
      </c>
      <c r="D479" s="13" t="s">
        <v>79</v>
      </c>
      <c r="E479" s="9" t="s">
        <v>81</v>
      </c>
      <c r="F479" s="9"/>
      <c r="G479" s="16">
        <v>0</v>
      </c>
      <c r="H479" s="19">
        <v>20000</v>
      </c>
      <c r="I479" s="19">
        <v>20000</v>
      </c>
      <c r="J479" s="19">
        <v>20000</v>
      </c>
      <c r="K479" s="41">
        <f t="shared" si="115"/>
        <v>100</v>
      </c>
    </row>
    <row r="480" spans="1:11" ht="89.25" outlineLevel="1" x14ac:dyDescent="0.2">
      <c r="A480" s="14" t="s">
        <v>196</v>
      </c>
      <c r="B480" s="14" t="s">
        <v>240</v>
      </c>
      <c r="C480" s="14" t="s">
        <v>538</v>
      </c>
      <c r="D480" s="14"/>
      <c r="E480" s="15" t="s">
        <v>533</v>
      </c>
      <c r="F480" s="9"/>
      <c r="G480" s="16">
        <f>G481</f>
        <v>350000</v>
      </c>
      <c r="H480" s="16">
        <f t="shared" ref="H480:J480" si="123">H481</f>
        <v>267101.33</v>
      </c>
      <c r="I480" s="16">
        <f t="shared" si="123"/>
        <v>267101.33</v>
      </c>
      <c r="J480" s="16">
        <f t="shared" si="123"/>
        <v>267101.33</v>
      </c>
      <c r="K480" s="41">
        <f t="shared" si="115"/>
        <v>100</v>
      </c>
    </row>
    <row r="481" spans="1:11" ht="102" outlineLevel="1" x14ac:dyDescent="0.2">
      <c r="A481" s="14" t="s">
        <v>196</v>
      </c>
      <c r="B481" s="14" t="s">
        <v>240</v>
      </c>
      <c r="C481" s="14" t="s">
        <v>247</v>
      </c>
      <c r="D481" s="14"/>
      <c r="E481" s="15" t="s">
        <v>242</v>
      </c>
      <c r="F481" s="9"/>
      <c r="G481" s="16">
        <f>G482+G483</f>
        <v>350000</v>
      </c>
      <c r="H481" s="16">
        <f t="shared" ref="H481:J481" si="124">H482+H483</f>
        <v>267101.33</v>
      </c>
      <c r="I481" s="16">
        <f t="shared" si="124"/>
        <v>267101.33</v>
      </c>
      <c r="J481" s="16">
        <f t="shared" si="124"/>
        <v>267101.33</v>
      </c>
      <c r="K481" s="41">
        <f t="shared" si="115"/>
        <v>100</v>
      </c>
    </row>
    <row r="482" spans="1:11" ht="25.5" outlineLevel="1" x14ac:dyDescent="0.2">
      <c r="A482" s="13" t="s">
        <v>196</v>
      </c>
      <c r="B482" s="13" t="s">
        <v>240</v>
      </c>
      <c r="C482" s="13" t="s">
        <v>247</v>
      </c>
      <c r="D482" s="13" t="s">
        <v>56</v>
      </c>
      <c r="E482" s="9" t="s">
        <v>58</v>
      </c>
      <c r="F482" s="9"/>
      <c r="G482" s="16">
        <v>50000</v>
      </c>
      <c r="H482" s="19">
        <v>0</v>
      </c>
      <c r="I482" s="19">
        <v>0</v>
      </c>
      <c r="J482" s="19">
        <v>0</v>
      </c>
      <c r="K482" s="41">
        <v>0</v>
      </c>
    </row>
    <row r="483" spans="1:11" ht="38.25" outlineLevel="1" x14ac:dyDescent="0.2">
      <c r="A483" s="13" t="s">
        <v>196</v>
      </c>
      <c r="B483" s="13" t="s">
        <v>240</v>
      </c>
      <c r="C483" s="13" t="s">
        <v>247</v>
      </c>
      <c r="D483" s="13" t="s">
        <v>79</v>
      </c>
      <c r="E483" s="9" t="s">
        <v>81</v>
      </c>
      <c r="F483" s="9"/>
      <c r="G483" s="16">
        <v>300000</v>
      </c>
      <c r="H483" s="19">
        <v>267101.33</v>
      </c>
      <c r="I483" s="19">
        <v>267101.33</v>
      </c>
      <c r="J483" s="19">
        <v>267101.33</v>
      </c>
      <c r="K483" s="41">
        <f t="shared" si="115"/>
        <v>100</v>
      </c>
    </row>
    <row r="484" spans="1:11" outlineLevel="1" x14ac:dyDescent="0.2">
      <c r="A484" s="14" t="s">
        <v>196</v>
      </c>
      <c r="B484" s="14" t="s">
        <v>248</v>
      </c>
      <c r="C484" s="14"/>
      <c r="D484" s="14"/>
      <c r="E484" s="15" t="s">
        <v>539</v>
      </c>
      <c r="F484" s="9"/>
      <c r="G484" s="16">
        <f>G485</f>
        <v>1365437</v>
      </c>
      <c r="H484" s="16">
        <f t="shared" ref="H484:J487" si="125">H485</f>
        <v>959188</v>
      </c>
      <c r="I484" s="16">
        <f t="shared" si="125"/>
        <v>959188</v>
      </c>
      <c r="J484" s="16">
        <f t="shared" si="125"/>
        <v>699185</v>
      </c>
      <c r="K484" s="41">
        <f t="shared" si="115"/>
        <v>72.893426523267607</v>
      </c>
    </row>
    <row r="485" spans="1:11" ht="51" outlineLevel="1" x14ac:dyDescent="0.2">
      <c r="A485" s="14" t="s">
        <v>196</v>
      </c>
      <c r="B485" s="14" t="s">
        <v>248</v>
      </c>
      <c r="C485" s="14" t="s">
        <v>492</v>
      </c>
      <c r="D485" s="14"/>
      <c r="E485" s="15" t="s">
        <v>496</v>
      </c>
      <c r="F485" s="9"/>
      <c r="G485" s="16">
        <f>G486</f>
        <v>1365437</v>
      </c>
      <c r="H485" s="16">
        <f t="shared" si="125"/>
        <v>959188</v>
      </c>
      <c r="I485" s="16">
        <f t="shared" si="125"/>
        <v>959188</v>
      </c>
      <c r="J485" s="16">
        <f t="shared" si="125"/>
        <v>699185</v>
      </c>
      <c r="K485" s="41">
        <f t="shared" si="115"/>
        <v>72.893426523267607</v>
      </c>
    </row>
    <row r="486" spans="1:11" ht="76.5" outlineLevel="1" x14ac:dyDescent="0.2">
      <c r="A486" s="14" t="s">
        <v>196</v>
      </c>
      <c r="B486" s="14" t="s">
        <v>248</v>
      </c>
      <c r="C486" s="14" t="s">
        <v>501</v>
      </c>
      <c r="D486" s="14"/>
      <c r="E486" s="15" t="s">
        <v>504</v>
      </c>
      <c r="F486" s="9"/>
      <c r="G486" s="16">
        <f>G487</f>
        <v>1365437</v>
      </c>
      <c r="H486" s="16">
        <f t="shared" si="125"/>
        <v>959188</v>
      </c>
      <c r="I486" s="16">
        <f t="shared" si="125"/>
        <v>959188</v>
      </c>
      <c r="J486" s="16">
        <f t="shared" si="125"/>
        <v>699185</v>
      </c>
      <c r="K486" s="41">
        <f t="shared" si="115"/>
        <v>72.893426523267607</v>
      </c>
    </row>
    <row r="487" spans="1:11" ht="38.25" outlineLevel="1" x14ac:dyDescent="0.2">
      <c r="A487" s="14" t="s">
        <v>196</v>
      </c>
      <c r="B487" s="14" t="s">
        <v>248</v>
      </c>
      <c r="C487" s="14" t="s">
        <v>540</v>
      </c>
      <c r="D487" s="14"/>
      <c r="E487" s="15" t="s">
        <v>536</v>
      </c>
      <c r="F487" s="9"/>
      <c r="G487" s="16">
        <f>G488</f>
        <v>1365437</v>
      </c>
      <c r="H487" s="16">
        <f t="shared" si="125"/>
        <v>959188</v>
      </c>
      <c r="I487" s="16">
        <f t="shared" si="125"/>
        <v>959188</v>
      </c>
      <c r="J487" s="16">
        <f t="shared" si="125"/>
        <v>699185</v>
      </c>
      <c r="K487" s="41">
        <f t="shared" si="115"/>
        <v>72.893426523267607</v>
      </c>
    </row>
    <row r="488" spans="1:11" ht="102" outlineLevel="1" x14ac:dyDescent="0.2">
      <c r="A488" s="14" t="s">
        <v>196</v>
      </c>
      <c r="B488" s="14" t="s">
        <v>248</v>
      </c>
      <c r="C488" s="14" t="s">
        <v>249</v>
      </c>
      <c r="D488" s="14"/>
      <c r="E488" s="21" t="s">
        <v>250</v>
      </c>
      <c r="F488" s="9"/>
      <c r="G488" s="16">
        <f>G489+G490</f>
        <v>1365437</v>
      </c>
      <c r="H488" s="16">
        <f t="shared" ref="H488:J488" si="126">H489+H490</f>
        <v>959188</v>
      </c>
      <c r="I488" s="16">
        <f t="shared" si="126"/>
        <v>959188</v>
      </c>
      <c r="J488" s="16">
        <f t="shared" si="126"/>
        <v>699185</v>
      </c>
      <c r="K488" s="41">
        <f t="shared" si="115"/>
        <v>72.893426523267607</v>
      </c>
    </row>
    <row r="489" spans="1:11" ht="38.25" outlineLevel="1" x14ac:dyDescent="0.2">
      <c r="A489" s="13" t="s">
        <v>196</v>
      </c>
      <c r="B489" s="13" t="s">
        <v>248</v>
      </c>
      <c r="C489" s="13" t="s">
        <v>249</v>
      </c>
      <c r="D489" s="13" t="s">
        <v>13</v>
      </c>
      <c r="E489" s="9" t="s">
        <v>14</v>
      </c>
      <c r="F489" s="9"/>
      <c r="G489" s="16">
        <v>606000</v>
      </c>
      <c r="H489" s="19">
        <v>756599.92</v>
      </c>
      <c r="I489" s="19">
        <v>756599.92</v>
      </c>
      <c r="J489" s="19">
        <v>496596.92</v>
      </c>
      <c r="K489" s="41">
        <f t="shared" si="115"/>
        <v>65.635338687321038</v>
      </c>
    </row>
    <row r="490" spans="1:11" ht="38.25" outlineLevel="1" x14ac:dyDescent="0.2">
      <c r="A490" s="13" t="s">
        <v>196</v>
      </c>
      <c r="B490" s="13" t="s">
        <v>248</v>
      </c>
      <c r="C490" s="13" t="s">
        <v>249</v>
      </c>
      <c r="D490" s="13" t="s">
        <v>79</v>
      </c>
      <c r="E490" s="9" t="s">
        <v>81</v>
      </c>
      <c r="F490" s="9"/>
      <c r="G490" s="16">
        <v>759437</v>
      </c>
      <c r="H490" s="19">
        <v>202588.08</v>
      </c>
      <c r="I490" s="19">
        <v>202588.08</v>
      </c>
      <c r="J490" s="19">
        <v>202588.08</v>
      </c>
      <c r="K490" s="41">
        <f t="shared" si="115"/>
        <v>100</v>
      </c>
    </row>
    <row r="491" spans="1:11" outlineLevel="1" x14ac:dyDescent="0.2">
      <c r="A491" s="14" t="s">
        <v>196</v>
      </c>
      <c r="B491" s="14" t="s">
        <v>475</v>
      </c>
      <c r="C491" s="14"/>
      <c r="D491" s="14"/>
      <c r="E491" s="15" t="s">
        <v>476</v>
      </c>
      <c r="F491" s="9"/>
      <c r="G491" s="16">
        <f>G492</f>
        <v>257400</v>
      </c>
      <c r="H491" s="16">
        <f t="shared" ref="H491:J492" si="127">H492</f>
        <v>753753.86</v>
      </c>
      <c r="I491" s="16">
        <f t="shared" si="127"/>
        <v>753753.86</v>
      </c>
      <c r="J491" s="16">
        <f t="shared" si="127"/>
        <v>753753.86</v>
      </c>
      <c r="K491" s="41">
        <f t="shared" si="115"/>
        <v>100</v>
      </c>
    </row>
    <row r="492" spans="1:11" outlineLevel="1" x14ac:dyDescent="0.2">
      <c r="A492" s="14" t="s">
        <v>196</v>
      </c>
      <c r="B492" s="14" t="s">
        <v>251</v>
      </c>
      <c r="C492" s="14"/>
      <c r="D492" s="14"/>
      <c r="E492" s="15" t="s">
        <v>541</v>
      </c>
      <c r="F492" s="9"/>
      <c r="G492" s="16">
        <f>G493</f>
        <v>257400</v>
      </c>
      <c r="H492" s="16">
        <f t="shared" si="127"/>
        <v>753753.86</v>
      </c>
      <c r="I492" s="16">
        <f t="shared" si="127"/>
        <v>753753.86</v>
      </c>
      <c r="J492" s="16">
        <f t="shared" si="127"/>
        <v>753753.86</v>
      </c>
      <c r="K492" s="41">
        <f t="shared" si="115"/>
        <v>100</v>
      </c>
    </row>
    <row r="493" spans="1:11" ht="51" outlineLevel="1" x14ac:dyDescent="0.2">
      <c r="A493" s="14" t="s">
        <v>196</v>
      </c>
      <c r="B493" s="14" t="s">
        <v>251</v>
      </c>
      <c r="C493" s="14" t="s">
        <v>492</v>
      </c>
      <c r="D493" s="14"/>
      <c r="E493" s="15" t="s">
        <v>496</v>
      </c>
      <c r="F493" s="9"/>
      <c r="G493" s="16">
        <f>G494+G501</f>
        <v>257400</v>
      </c>
      <c r="H493" s="16">
        <f t="shared" ref="H493:J493" si="128">H494+H501</f>
        <v>753753.86</v>
      </c>
      <c r="I493" s="16">
        <f t="shared" si="128"/>
        <v>753753.86</v>
      </c>
      <c r="J493" s="16">
        <f t="shared" si="128"/>
        <v>753753.86</v>
      </c>
      <c r="K493" s="41">
        <f t="shared" si="115"/>
        <v>100</v>
      </c>
    </row>
    <row r="494" spans="1:11" ht="76.5" outlineLevel="1" x14ac:dyDescent="0.2">
      <c r="A494" s="14" t="s">
        <v>196</v>
      </c>
      <c r="B494" s="14" t="s">
        <v>251</v>
      </c>
      <c r="C494" s="14" t="s">
        <v>507</v>
      </c>
      <c r="D494" s="14"/>
      <c r="E494" s="15" t="s">
        <v>508</v>
      </c>
      <c r="F494" s="9"/>
      <c r="G494" s="16">
        <f>G495</f>
        <v>65400</v>
      </c>
      <c r="H494" s="16">
        <f t="shared" ref="H494:J494" si="129">H495</f>
        <v>619754.1</v>
      </c>
      <c r="I494" s="16">
        <f t="shared" si="129"/>
        <v>619754.1</v>
      </c>
      <c r="J494" s="16">
        <f t="shared" si="129"/>
        <v>619754.1</v>
      </c>
      <c r="K494" s="41">
        <f t="shared" si="115"/>
        <v>100</v>
      </c>
    </row>
    <row r="495" spans="1:11" ht="51" outlineLevel="1" x14ac:dyDescent="0.2">
      <c r="A495" s="14" t="s">
        <v>196</v>
      </c>
      <c r="B495" s="14" t="s">
        <v>251</v>
      </c>
      <c r="C495" s="14" t="s">
        <v>509</v>
      </c>
      <c r="D495" s="14"/>
      <c r="E495" s="15" t="s">
        <v>510</v>
      </c>
      <c r="F495" s="9"/>
      <c r="G495" s="16">
        <f>G496+G498</f>
        <v>65400</v>
      </c>
      <c r="H495" s="16">
        <f t="shared" ref="H495:J495" si="130">H496+H498</f>
        <v>619754.1</v>
      </c>
      <c r="I495" s="16">
        <f t="shared" si="130"/>
        <v>619754.1</v>
      </c>
      <c r="J495" s="16">
        <f t="shared" si="130"/>
        <v>619754.1</v>
      </c>
      <c r="K495" s="41">
        <f t="shared" si="115"/>
        <v>100</v>
      </c>
    </row>
    <row r="496" spans="1:11" ht="25.5" outlineLevel="1" x14ac:dyDescent="0.2">
      <c r="A496" s="14" t="s">
        <v>196</v>
      </c>
      <c r="B496" s="14" t="s">
        <v>251</v>
      </c>
      <c r="C496" s="14" t="s">
        <v>252</v>
      </c>
      <c r="D496" s="14"/>
      <c r="E496" s="15" t="s">
        <v>253</v>
      </c>
      <c r="F496" s="9"/>
      <c r="G496" s="16">
        <v>0</v>
      </c>
      <c r="H496" s="19">
        <v>360554.1</v>
      </c>
      <c r="I496" s="19">
        <v>360554.1</v>
      </c>
      <c r="J496" s="19">
        <v>360554.1</v>
      </c>
      <c r="K496" s="41">
        <f t="shared" si="115"/>
        <v>100</v>
      </c>
    </row>
    <row r="497" spans="1:11" ht="38.25" outlineLevel="1" x14ac:dyDescent="0.2">
      <c r="A497" s="13" t="s">
        <v>196</v>
      </c>
      <c r="B497" s="13" t="s">
        <v>251</v>
      </c>
      <c r="C497" s="13" t="s">
        <v>252</v>
      </c>
      <c r="D497" s="13" t="s">
        <v>79</v>
      </c>
      <c r="E497" s="9" t="s">
        <v>81</v>
      </c>
      <c r="F497" s="9"/>
      <c r="G497" s="16">
        <v>0</v>
      </c>
      <c r="H497" s="19">
        <v>360554.1</v>
      </c>
      <c r="I497" s="19">
        <v>360554.1</v>
      </c>
      <c r="J497" s="19">
        <v>360554.1</v>
      </c>
      <c r="K497" s="41">
        <f t="shared" si="115"/>
        <v>100</v>
      </c>
    </row>
    <row r="498" spans="1:11" outlineLevel="1" x14ac:dyDescent="0.2">
      <c r="A498" s="13" t="s">
        <v>196</v>
      </c>
      <c r="B498" s="13" t="s">
        <v>251</v>
      </c>
      <c r="C498" s="13" t="s">
        <v>254</v>
      </c>
      <c r="D498" s="13"/>
      <c r="E498" s="9" t="s">
        <v>255</v>
      </c>
      <c r="F498" s="9"/>
      <c r="G498" s="16">
        <f>G499+G500</f>
        <v>65400</v>
      </c>
      <c r="H498" s="16">
        <f t="shared" ref="H498:J498" si="131">H499+H500</f>
        <v>259200</v>
      </c>
      <c r="I498" s="16">
        <f t="shared" si="131"/>
        <v>259200</v>
      </c>
      <c r="J498" s="16">
        <f t="shared" si="131"/>
        <v>259200</v>
      </c>
      <c r="K498" s="41">
        <f t="shared" si="115"/>
        <v>100</v>
      </c>
    </row>
    <row r="499" spans="1:11" ht="38.25" outlineLevel="1" x14ac:dyDescent="0.2">
      <c r="A499" s="13" t="s">
        <v>196</v>
      </c>
      <c r="B499" s="13" t="s">
        <v>251</v>
      </c>
      <c r="C499" s="13" t="s">
        <v>254</v>
      </c>
      <c r="D499" s="13" t="s">
        <v>13</v>
      </c>
      <c r="E499" s="9" t="s">
        <v>14</v>
      </c>
      <c r="F499" s="9"/>
      <c r="G499" s="16">
        <v>10800</v>
      </c>
      <c r="H499" s="19">
        <v>36000</v>
      </c>
      <c r="I499" s="19">
        <v>36000</v>
      </c>
      <c r="J499" s="19">
        <v>36000</v>
      </c>
      <c r="K499" s="41">
        <f t="shared" si="115"/>
        <v>100</v>
      </c>
    </row>
    <row r="500" spans="1:11" ht="38.25" outlineLevel="1" x14ac:dyDescent="0.2">
      <c r="A500" s="13" t="s">
        <v>196</v>
      </c>
      <c r="B500" s="13" t="s">
        <v>251</v>
      </c>
      <c r="C500" s="13" t="s">
        <v>254</v>
      </c>
      <c r="D500" s="13" t="s">
        <v>79</v>
      </c>
      <c r="E500" s="9" t="s">
        <v>81</v>
      </c>
      <c r="F500" s="9"/>
      <c r="G500" s="16">
        <v>54600</v>
      </c>
      <c r="H500" s="19">
        <v>223200</v>
      </c>
      <c r="I500" s="19">
        <v>223200</v>
      </c>
      <c r="J500" s="19">
        <v>223200</v>
      </c>
      <c r="K500" s="41">
        <f t="shared" si="115"/>
        <v>100</v>
      </c>
    </row>
    <row r="501" spans="1:11" ht="76.5" outlineLevel="1" x14ac:dyDescent="0.2">
      <c r="A501" s="14" t="s">
        <v>196</v>
      </c>
      <c r="B501" s="14" t="s">
        <v>251</v>
      </c>
      <c r="C501" s="14" t="s">
        <v>542</v>
      </c>
      <c r="D501" s="14"/>
      <c r="E501" s="15" t="s">
        <v>545</v>
      </c>
      <c r="F501" s="9"/>
      <c r="G501" s="16">
        <f>G502</f>
        <v>192000</v>
      </c>
      <c r="H501" s="16">
        <f t="shared" ref="H501:J502" si="132">H502</f>
        <v>133999.76</v>
      </c>
      <c r="I501" s="16">
        <f t="shared" si="132"/>
        <v>133999.76</v>
      </c>
      <c r="J501" s="16">
        <f t="shared" si="132"/>
        <v>133999.76</v>
      </c>
      <c r="K501" s="41">
        <f t="shared" si="115"/>
        <v>100</v>
      </c>
    </row>
    <row r="502" spans="1:11" ht="25.5" outlineLevel="1" x14ac:dyDescent="0.2">
      <c r="A502" s="14" t="s">
        <v>196</v>
      </c>
      <c r="B502" s="14" t="s">
        <v>251</v>
      </c>
      <c r="C502" s="14" t="s">
        <v>543</v>
      </c>
      <c r="D502" s="14"/>
      <c r="E502" s="15" t="s">
        <v>544</v>
      </c>
      <c r="F502" s="9"/>
      <c r="G502" s="16">
        <f>G503</f>
        <v>192000</v>
      </c>
      <c r="H502" s="16">
        <f t="shared" si="132"/>
        <v>133999.76</v>
      </c>
      <c r="I502" s="16">
        <f t="shared" si="132"/>
        <v>133999.76</v>
      </c>
      <c r="J502" s="16">
        <f t="shared" si="132"/>
        <v>133999.76</v>
      </c>
      <c r="K502" s="41">
        <f t="shared" si="115"/>
        <v>100</v>
      </c>
    </row>
    <row r="503" spans="1:11" ht="25.5" outlineLevel="1" x14ac:dyDescent="0.2">
      <c r="A503" s="14" t="s">
        <v>196</v>
      </c>
      <c r="B503" s="14" t="s">
        <v>251</v>
      </c>
      <c r="C503" s="14" t="s">
        <v>256</v>
      </c>
      <c r="D503" s="14"/>
      <c r="E503" s="15" t="s">
        <v>257</v>
      </c>
      <c r="F503" s="9"/>
      <c r="G503" s="16">
        <f>G504+G505</f>
        <v>192000</v>
      </c>
      <c r="H503" s="16">
        <f t="shared" ref="H503:J503" si="133">H504+H505</f>
        <v>133999.76</v>
      </c>
      <c r="I503" s="16">
        <f t="shared" si="133"/>
        <v>133999.76</v>
      </c>
      <c r="J503" s="16">
        <f t="shared" si="133"/>
        <v>133999.76</v>
      </c>
      <c r="K503" s="41">
        <f t="shared" si="115"/>
        <v>100</v>
      </c>
    </row>
    <row r="504" spans="1:11" ht="38.25" outlineLevel="1" x14ac:dyDescent="0.2">
      <c r="A504" s="13" t="s">
        <v>196</v>
      </c>
      <c r="B504" s="13" t="s">
        <v>251</v>
      </c>
      <c r="C504" s="13" t="s">
        <v>256</v>
      </c>
      <c r="D504" s="13" t="s">
        <v>13</v>
      </c>
      <c r="E504" s="9" t="s">
        <v>14</v>
      </c>
      <c r="F504" s="9"/>
      <c r="G504" s="16">
        <v>105000</v>
      </c>
      <c r="H504" s="19">
        <v>87000</v>
      </c>
      <c r="I504" s="19">
        <v>87000</v>
      </c>
      <c r="J504" s="19">
        <v>87000</v>
      </c>
      <c r="K504" s="41">
        <f t="shared" si="115"/>
        <v>100</v>
      </c>
    </row>
    <row r="505" spans="1:11" ht="38.25" outlineLevel="1" x14ac:dyDescent="0.2">
      <c r="A505" s="13" t="s">
        <v>196</v>
      </c>
      <c r="B505" s="13" t="s">
        <v>251</v>
      </c>
      <c r="C505" s="13" t="s">
        <v>256</v>
      </c>
      <c r="D505" s="13" t="s">
        <v>79</v>
      </c>
      <c r="E505" s="9" t="s">
        <v>81</v>
      </c>
      <c r="F505" s="9"/>
      <c r="G505" s="16">
        <v>87000</v>
      </c>
      <c r="H505" s="19">
        <v>46999.76</v>
      </c>
      <c r="I505" s="19">
        <v>46999.76</v>
      </c>
      <c r="J505" s="19">
        <v>46999.76</v>
      </c>
      <c r="K505" s="41">
        <f t="shared" si="115"/>
        <v>100</v>
      </c>
    </row>
    <row r="506" spans="1:11" ht="51" x14ac:dyDescent="0.2">
      <c r="A506" s="54" t="s">
        <v>258</v>
      </c>
      <c r="B506" s="55"/>
      <c r="C506" s="55"/>
      <c r="D506" s="55"/>
      <c r="E506" s="62" t="s">
        <v>259</v>
      </c>
      <c r="F506" s="62"/>
      <c r="G506" s="47">
        <v>57391317.799999997</v>
      </c>
      <c r="H506" s="63">
        <v>60100985.390000001</v>
      </c>
      <c r="I506" s="63">
        <v>60100985.390000001</v>
      </c>
      <c r="J506" s="48">
        <v>60098848.780000001</v>
      </c>
      <c r="K506" s="41">
        <f t="shared" si="115"/>
        <v>99.996444966773609</v>
      </c>
    </row>
    <row r="507" spans="1:11" x14ac:dyDescent="0.2">
      <c r="A507" s="14" t="s">
        <v>258</v>
      </c>
      <c r="B507" s="14" t="s">
        <v>459</v>
      </c>
      <c r="C507" s="14"/>
      <c r="D507" s="14"/>
      <c r="E507" s="15" t="s">
        <v>460</v>
      </c>
      <c r="F507" s="7"/>
      <c r="G507" s="17">
        <f>G508+G515</f>
        <v>4608338.2</v>
      </c>
      <c r="H507" s="17">
        <f t="shared" ref="H507:J507" si="134">H508+H515</f>
        <v>4555717.07</v>
      </c>
      <c r="I507" s="17">
        <f t="shared" si="134"/>
        <v>4555717.07</v>
      </c>
      <c r="J507" s="17">
        <f t="shared" si="134"/>
        <v>4555717.07</v>
      </c>
      <c r="K507" s="41">
        <f t="shared" si="115"/>
        <v>100</v>
      </c>
    </row>
    <row r="508" spans="1:11" x14ac:dyDescent="0.2">
      <c r="A508" s="14" t="s">
        <v>258</v>
      </c>
      <c r="B508" s="14" t="s">
        <v>228</v>
      </c>
      <c r="C508" s="14"/>
      <c r="D508" s="14"/>
      <c r="E508" s="15" t="s">
        <v>517</v>
      </c>
      <c r="F508" s="7"/>
      <c r="G508" s="17">
        <f>G509</f>
        <v>4482338.2</v>
      </c>
      <c r="H508" s="17">
        <f t="shared" ref="H508:J510" si="135">H509</f>
        <v>4468862.07</v>
      </c>
      <c r="I508" s="17">
        <f t="shared" si="135"/>
        <v>4468862.07</v>
      </c>
      <c r="J508" s="17">
        <f t="shared" si="135"/>
        <v>4468862.07</v>
      </c>
      <c r="K508" s="41">
        <f t="shared" si="115"/>
        <v>100</v>
      </c>
    </row>
    <row r="509" spans="1:11" ht="63.75" x14ac:dyDescent="0.2">
      <c r="A509" s="14" t="s">
        <v>258</v>
      </c>
      <c r="B509" s="14" t="s">
        <v>228</v>
      </c>
      <c r="C509" s="14" t="s">
        <v>546</v>
      </c>
      <c r="D509" s="14"/>
      <c r="E509" s="15" t="s">
        <v>554</v>
      </c>
      <c r="F509" s="7"/>
      <c r="G509" s="17">
        <f>G510</f>
        <v>4482338.2</v>
      </c>
      <c r="H509" s="17">
        <f t="shared" si="135"/>
        <v>4468862.07</v>
      </c>
      <c r="I509" s="17">
        <f t="shared" si="135"/>
        <v>4468862.07</v>
      </c>
      <c r="J509" s="17">
        <f t="shared" si="135"/>
        <v>4468862.07</v>
      </c>
      <c r="K509" s="41">
        <f t="shared" si="115"/>
        <v>100</v>
      </c>
    </row>
    <row r="510" spans="1:11" ht="38.25" x14ac:dyDescent="0.2">
      <c r="A510" s="14" t="s">
        <v>258</v>
      </c>
      <c r="B510" s="14" t="s">
        <v>228</v>
      </c>
      <c r="C510" s="14" t="s">
        <v>547</v>
      </c>
      <c r="D510" s="14"/>
      <c r="E510" s="15" t="s">
        <v>548</v>
      </c>
      <c r="F510" s="7"/>
      <c r="G510" s="17">
        <f>G511</f>
        <v>4482338.2</v>
      </c>
      <c r="H510" s="17">
        <f t="shared" si="135"/>
        <v>4468862.07</v>
      </c>
      <c r="I510" s="17">
        <f t="shared" si="135"/>
        <v>4468862.07</v>
      </c>
      <c r="J510" s="17">
        <f t="shared" si="135"/>
        <v>4468862.07</v>
      </c>
      <c r="K510" s="41">
        <f t="shared" si="115"/>
        <v>100</v>
      </c>
    </row>
    <row r="511" spans="1:11" ht="25.5" x14ac:dyDescent="0.2">
      <c r="A511" s="14" t="s">
        <v>258</v>
      </c>
      <c r="B511" s="14" t="s">
        <v>228</v>
      </c>
      <c r="C511" s="14" t="s">
        <v>260</v>
      </c>
      <c r="D511" s="14"/>
      <c r="E511" s="15" t="s">
        <v>261</v>
      </c>
      <c r="F511" s="7"/>
      <c r="G511" s="17">
        <f>G512+G513+G514</f>
        <v>4482338.2</v>
      </c>
      <c r="H511" s="17">
        <f t="shared" ref="H511:J511" si="136">H512+H513+H514</f>
        <v>4468862.07</v>
      </c>
      <c r="I511" s="17">
        <f t="shared" si="136"/>
        <v>4468862.07</v>
      </c>
      <c r="J511" s="17">
        <f t="shared" si="136"/>
        <v>4468862.07</v>
      </c>
      <c r="K511" s="41">
        <f t="shared" si="115"/>
        <v>100</v>
      </c>
    </row>
    <row r="512" spans="1:11" ht="76.5" outlineLevel="1" x14ac:dyDescent="0.2">
      <c r="A512" s="22" t="s">
        <v>258</v>
      </c>
      <c r="B512" s="22" t="s">
        <v>228</v>
      </c>
      <c r="C512" s="22" t="s">
        <v>260</v>
      </c>
      <c r="D512" s="22" t="s">
        <v>10</v>
      </c>
      <c r="E512" s="8" t="s">
        <v>12</v>
      </c>
      <c r="F512" s="8"/>
      <c r="G512" s="18">
        <v>3780368.2</v>
      </c>
      <c r="H512" s="23">
        <v>3666941.87</v>
      </c>
      <c r="I512" s="23">
        <v>3666941.87</v>
      </c>
      <c r="J512" s="23">
        <v>3666941.87</v>
      </c>
      <c r="K512" s="41">
        <f t="shared" si="115"/>
        <v>100</v>
      </c>
    </row>
    <row r="513" spans="1:11" ht="38.25" outlineLevel="1" x14ac:dyDescent="0.2">
      <c r="A513" s="13" t="s">
        <v>258</v>
      </c>
      <c r="B513" s="13" t="s">
        <v>228</v>
      </c>
      <c r="C513" s="13" t="s">
        <v>260</v>
      </c>
      <c r="D513" s="13" t="s">
        <v>13</v>
      </c>
      <c r="E513" s="9" t="s">
        <v>14</v>
      </c>
      <c r="F513" s="9"/>
      <c r="G513" s="16">
        <v>695470</v>
      </c>
      <c r="H513" s="19">
        <v>795466.2</v>
      </c>
      <c r="I513" s="19">
        <v>795466.2</v>
      </c>
      <c r="J513" s="19">
        <v>795466.2</v>
      </c>
      <c r="K513" s="41">
        <f t="shared" si="115"/>
        <v>100</v>
      </c>
    </row>
    <row r="514" spans="1:11" outlineLevel="1" x14ac:dyDescent="0.2">
      <c r="A514" s="13" t="s">
        <v>258</v>
      </c>
      <c r="B514" s="13" t="s">
        <v>228</v>
      </c>
      <c r="C514" s="13" t="s">
        <v>260</v>
      </c>
      <c r="D514" s="13" t="s">
        <v>33</v>
      </c>
      <c r="E514" s="9" t="s">
        <v>34</v>
      </c>
      <c r="F514" s="9"/>
      <c r="G514" s="16">
        <v>6500</v>
      </c>
      <c r="H514" s="19">
        <v>6454</v>
      </c>
      <c r="I514" s="19">
        <v>6454</v>
      </c>
      <c r="J514" s="19">
        <v>6454</v>
      </c>
      <c r="K514" s="41">
        <f t="shared" si="115"/>
        <v>100</v>
      </c>
    </row>
    <row r="515" spans="1:11" outlineLevel="1" x14ac:dyDescent="0.2">
      <c r="A515" s="14" t="s">
        <v>258</v>
      </c>
      <c r="B515" s="14" t="s">
        <v>262</v>
      </c>
      <c r="C515" s="14"/>
      <c r="D515" s="14"/>
      <c r="E515" s="15" t="s">
        <v>549</v>
      </c>
      <c r="F515" s="9"/>
      <c r="G515" s="16">
        <v>126000</v>
      </c>
      <c r="H515" s="19">
        <v>86855</v>
      </c>
      <c r="I515" s="19">
        <v>86855</v>
      </c>
      <c r="J515" s="19">
        <v>86855</v>
      </c>
      <c r="K515" s="41">
        <f t="shared" si="115"/>
        <v>100</v>
      </c>
    </row>
    <row r="516" spans="1:11" ht="63.75" outlineLevel="1" x14ac:dyDescent="0.2">
      <c r="A516" s="14" t="s">
        <v>258</v>
      </c>
      <c r="B516" s="14" t="s">
        <v>262</v>
      </c>
      <c r="C516" s="14" t="s">
        <v>550</v>
      </c>
      <c r="D516" s="14"/>
      <c r="E516" s="15" t="s">
        <v>555</v>
      </c>
      <c r="F516" s="9"/>
      <c r="G516" s="16">
        <v>126000</v>
      </c>
      <c r="H516" s="19">
        <v>86855</v>
      </c>
      <c r="I516" s="19">
        <v>86855</v>
      </c>
      <c r="J516" s="19">
        <v>86855</v>
      </c>
      <c r="K516" s="41">
        <f t="shared" si="115"/>
        <v>100</v>
      </c>
    </row>
    <row r="517" spans="1:11" ht="89.25" outlineLevel="1" x14ac:dyDescent="0.2">
      <c r="A517" s="14" t="s">
        <v>258</v>
      </c>
      <c r="B517" s="14" t="s">
        <v>262</v>
      </c>
      <c r="C517" s="14" t="s">
        <v>551</v>
      </c>
      <c r="D517" s="14"/>
      <c r="E517" s="15" t="s">
        <v>556</v>
      </c>
      <c r="F517" s="9"/>
      <c r="G517" s="16">
        <v>126000</v>
      </c>
      <c r="H517" s="19">
        <v>86855</v>
      </c>
      <c r="I517" s="19">
        <v>86855</v>
      </c>
      <c r="J517" s="19">
        <v>86855</v>
      </c>
      <c r="K517" s="41">
        <f t="shared" si="115"/>
        <v>100</v>
      </c>
    </row>
    <row r="518" spans="1:11" ht="38.25" outlineLevel="1" x14ac:dyDescent="0.2">
      <c r="A518" s="14" t="s">
        <v>258</v>
      </c>
      <c r="B518" s="14" t="s">
        <v>262</v>
      </c>
      <c r="C518" s="14" t="s">
        <v>552</v>
      </c>
      <c r="D518" s="14"/>
      <c r="E518" s="15" t="s">
        <v>553</v>
      </c>
      <c r="F518" s="9"/>
      <c r="G518" s="16">
        <v>126000</v>
      </c>
      <c r="H518" s="19">
        <v>86855</v>
      </c>
      <c r="I518" s="19">
        <v>86855</v>
      </c>
      <c r="J518" s="19">
        <v>86855</v>
      </c>
      <c r="K518" s="41">
        <f t="shared" si="115"/>
        <v>100</v>
      </c>
    </row>
    <row r="519" spans="1:11" ht="25.5" outlineLevel="1" x14ac:dyDescent="0.2">
      <c r="A519" s="14" t="s">
        <v>258</v>
      </c>
      <c r="B519" s="14" t="s">
        <v>262</v>
      </c>
      <c r="C519" s="14" t="s">
        <v>263</v>
      </c>
      <c r="D519" s="14"/>
      <c r="E519" s="15" t="s">
        <v>264</v>
      </c>
      <c r="F519" s="9"/>
      <c r="G519" s="16">
        <v>126000</v>
      </c>
      <c r="H519" s="19">
        <v>86855</v>
      </c>
      <c r="I519" s="19">
        <v>86855</v>
      </c>
      <c r="J519" s="19">
        <v>86855</v>
      </c>
      <c r="K519" s="41">
        <f t="shared" si="115"/>
        <v>100</v>
      </c>
    </row>
    <row r="520" spans="1:11" ht="38.25" outlineLevel="1" x14ac:dyDescent="0.2">
      <c r="A520" s="13" t="s">
        <v>258</v>
      </c>
      <c r="B520" s="13" t="s">
        <v>262</v>
      </c>
      <c r="C520" s="13" t="s">
        <v>263</v>
      </c>
      <c r="D520" s="13" t="s">
        <v>13</v>
      </c>
      <c r="E520" s="9" t="s">
        <v>14</v>
      </c>
      <c r="F520" s="9"/>
      <c r="G520" s="16">
        <v>126000</v>
      </c>
      <c r="H520" s="19">
        <v>86855</v>
      </c>
      <c r="I520" s="19">
        <v>86855</v>
      </c>
      <c r="J520" s="19">
        <v>86855</v>
      </c>
      <c r="K520" s="41">
        <f t="shared" si="115"/>
        <v>100</v>
      </c>
    </row>
    <row r="521" spans="1:11" outlineLevel="1" x14ac:dyDescent="0.2">
      <c r="A521" s="14" t="s">
        <v>258</v>
      </c>
      <c r="B521" s="14" t="s">
        <v>462</v>
      </c>
      <c r="C521" s="14"/>
      <c r="D521" s="14"/>
      <c r="E521" s="15" t="s">
        <v>463</v>
      </c>
      <c r="F521" s="9"/>
      <c r="G521" s="16">
        <f>G522+G555</f>
        <v>52071479.599999994</v>
      </c>
      <c r="H521" s="16">
        <f t="shared" ref="H521:J521" si="137">H522+H555</f>
        <v>53821067.319999993</v>
      </c>
      <c r="I521" s="16">
        <f t="shared" si="137"/>
        <v>53821067.319999993</v>
      </c>
      <c r="J521" s="16">
        <f t="shared" si="137"/>
        <v>53821067.319999993</v>
      </c>
      <c r="K521" s="41">
        <f t="shared" si="115"/>
        <v>100</v>
      </c>
    </row>
    <row r="522" spans="1:11" outlineLevel="1" x14ac:dyDescent="0.2">
      <c r="A522" s="14" t="s">
        <v>258</v>
      </c>
      <c r="B522" s="14" t="s">
        <v>162</v>
      </c>
      <c r="C522" s="14"/>
      <c r="D522" s="14"/>
      <c r="E522" s="15" t="s">
        <v>464</v>
      </c>
      <c r="F522" s="9"/>
      <c r="G522" s="16">
        <f>G523+G548</f>
        <v>34608001</v>
      </c>
      <c r="H522" s="16">
        <f t="shared" ref="H522:J522" si="138">H523+H548</f>
        <v>36632730.339999996</v>
      </c>
      <c r="I522" s="16">
        <f t="shared" si="138"/>
        <v>36632730.339999996</v>
      </c>
      <c r="J522" s="16">
        <f t="shared" si="138"/>
        <v>36632730.339999996</v>
      </c>
      <c r="K522" s="41">
        <f t="shared" si="115"/>
        <v>100</v>
      </c>
    </row>
    <row r="523" spans="1:11" ht="63.75" outlineLevel="1" x14ac:dyDescent="0.2">
      <c r="A523" s="14" t="s">
        <v>258</v>
      </c>
      <c r="B523" s="14" t="s">
        <v>162</v>
      </c>
      <c r="C523" s="14" t="s">
        <v>550</v>
      </c>
      <c r="D523" s="14"/>
      <c r="E523" s="15" t="s">
        <v>555</v>
      </c>
      <c r="F523" s="9"/>
      <c r="G523" s="16">
        <f>G524</f>
        <v>33683001</v>
      </c>
      <c r="H523" s="16">
        <f t="shared" ref="H523:J523" si="139">H524</f>
        <v>35671085.339999996</v>
      </c>
      <c r="I523" s="16">
        <f t="shared" si="139"/>
        <v>35671085.339999996</v>
      </c>
      <c r="J523" s="16">
        <f t="shared" si="139"/>
        <v>35671085.339999996</v>
      </c>
      <c r="K523" s="41">
        <f t="shared" si="115"/>
        <v>100</v>
      </c>
    </row>
    <row r="524" spans="1:11" ht="89.25" outlineLevel="1" x14ac:dyDescent="0.2">
      <c r="A524" s="14" t="s">
        <v>258</v>
      </c>
      <c r="B524" s="14" t="s">
        <v>162</v>
      </c>
      <c r="C524" s="14" t="s">
        <v>557</v>
      </c>
      <c r="D524" s="14"/>
      <c r="E524" s="15" t="s">
        <v>560</v>
      </c>
      <c r="F524" s="9"/>
      <c r="G524" s="16">
        <f>G525+G528+G533+G538+G542+G545</f>
        <v>33683001</v>
      </c>
      <c r="H524" s="16">
        <f t="shared" ref="H524:J524" si="140">H525+H528+H533+H538+H542+H545</f>
        <v>35671085.339999996</v>
      </c>
      <c r="I524" s="16">
        <f t="shared" si="140"/>
        <v>35671085.339999996</v>
      </c>
      <c r="J524" s="16">
        <f t="shared" si="140"/>
        <v>35671085.339999996</v>
      </c>
      <c r="K524" s="41">
        <f t="shared" si="115"/>
        <v>100</v>
      </c>
    </row>
    <row r="525" spans="1:11" ht="25.5" outlineLevel="1" x14ac:dyDescent="0.2">
      <c r="A525" s="14" t="s">
        <v>258</v>
      </c>
      <c r="B525" s="14" t="s">
        <v>162</v>
      </c>
      <c r="C525" s="14" t="s">
        <v>558</v>
      </c>
      <c r="D525" s="14"/>
      <c r="E525" s="15" t="s">
        <v>559</v>
      </c>
      <c r="F525" s="9"/>
      <c r="G525" s="16">
        <v>20674476</v>
      </c>
      <c r="H525" s="19">
        <v>20478410.289999999</v>
      </c>
      <c r="I525" s="19">
        <v>20478410.289999999</v>
      </c>
      <c r="J525" s="19">
        <v>20478410.289999999</v>
      </c>
      <c r="K525" s="41">
        <f t="shared" ref="K525:K588" si="141">J525/I525*100</f>
        <v>100</v>
      </c>
    </row>
    <row r="526" spans="1:11" ht="38.25" outlineLevel="1" x14ac:dyDescent="0.2">
      <c r="A526" s="14" t="s">
        <v>258</v>
      </c>
      <c r="B526" s="14" t="s">
        <v>162</v>
      </c>
      <c r="C526" s="14" t="s">
        <v>265</v>
      </c>
      <c r="D526" s="14"/>
      <c r="E526" s="15" t="s">
        <v>60</v>
      </c>
      <c r="F526" s="9"/>
      <c r="G526" s="16">
        <v>20674476</v>
      </c>
      <c r="H526" s="19">
        <v>20478410.289999999</v>
      </c>
      <c r="I526" s="19">
        <v>20478410.289999999</v>
      </c>
      <c r="J526" s="19">
        <v>20478410.289999999</v>
      </c>
      <c r="K526" s="41">
        <f t="shared" si="141"/>
        <v>100</v>
      </c>
    </row>
    <row r="527" spans="1:11" ht="38.25" outlineLevel="1" x14ac:dyDescent="0.2">
      <c r="A527" s="13" t="s">
        <v>258</v>
      </c>
      <c r="B527" s="13" t="s">
        <v>162</v>
      </c>
      <c r="C527" s="13" t="s">
        <v>265</v>
      </c>
      <c r="D527" s="13" t="s">
        <v>79</v>
      </c>
      <c r="E527" s="9" t="s">
        <v>81</v>
      </c>
      <c r="F527" s="9"/>
      <c r="G527" s="16">
        <v>20674476</v>
      </c>
      <c r="H527" s="19">
        <v>20478410.289999999</v>
      </c>
      <c r="I527" s="19">
        <v>20478410.289999999</v>
      </c>
      <c r="J527" s="19">
        <v>20478410.289999999</v>
      </c>
      <c r="K527" s="41">
        <f t="shared" si="141"/>
        <v>100</v>
      </c>
    </row>
    <row r="528" spans="1:11" ht="25.5" outlineLevel="1" x14ac:dyDescent="0.2">
      <c r="A528" s="14" t="s">
        <v>258</v>
      </c>
      <c r="B528" s="14" t="s">
        <v>162</v>
      </c>
      <c r="C528" s="14" t="s">
        <v>561</v>
      </c>
      <c r="D528" s="14"/>
      <c r="E528" s="15" t="s">
        <v>562</v>
      </c>
      <c r="F528" s="9"/>
      <c r="G528" s="16">
        <f>G529</f>
        <v>8418225</v>
      </c>
      <c r="H528" s="16">
        <f t="shared" ref="H528:J528" si="142">H529</f>
        <v>8500193.0600000005</v>
      </c>
      <c r="I528" s="16">
        <f t="shared" si="142"/>
        <v>8500193.0600000005</v>
      </c>
      <c r="J528" s="16">
        <f t="shared" si="142"/>
        <v>8500193.0600000005</v>
      </c>
      <c r="K528" s="41">
        <f t="shared" si="141"/>
        <v>100</v>
      </c>
    </row>
    <row r="529" spans="1:11" ht="38.25" outlineLevel="1" x14ac:dyDescent="0.2">
      <c r="A529" s="14" t="s">
        <v>258</v>
      </c>
      <c r="B529" s="14" t="s">
        <v>162</v>
      </c>
      <c r="C529" s="14" t="s">
        <v>266</v>
      </c>
      <c r="D529" s="14"/>
      <c r="E529" s="15" t="s">
        <v>60</v>
      </c>
      <c r="F529" s="9"/>
      <c r="G529" s="16">
        <f>G530+G531+G532</f>
        <v>8418225</v>
      </c>
      <c r="H529" s="16">
        <f t="shared" ref="H529:J529" si="143">H530+H531+H532</f>
        <v>8500193.0600000005</v>
      </c>
      <c r="I529" s="16">
        <f t="shared" si="143"/>
        <v>8500193.0600000005</v>
      </c>
      <c r="J529" s="16">
        <f t="shared" si="143"/>
        <v>8500193.0600000005</v>
      </c>
      <c r="K529" s="41">
        <f t="shared" si="141"/>
        <v>100</v>
      </c>
    </row>
    <row r="530" spans="1:11" ht="76.5" outlineLevel="1" x14ac:dyDescent="0.2">
      <c r="A530" s="13" t="s">
        <v>258</v>
      </c>
      <c r="B530" s="13" t="s">
        <v>162</v>
      </c>
      <c r="C530" s="13" t="s">
        <v>266</v>
      </c>
      <c r="D530" s="13" t="s">
        <v>10</v>
      </c>
      <c r="E530" s="9" t="s">
        <v>12</v>
      </c>
      <c r="F530" s="9"/>
      <c r="G530" s="16">
        <v>6872425</v>
      </c>
      <c r="H530" s="19">
        <v>7048310.4699999997</v>
      </c>
      <c r="I530" s="19">
        <v>7048310.4699999997</v>
      </c>
      <c r="J530" s="19">
        <v>7048310.4699999997</v>
      </c>
      <c r="K530" s="41">
        <f t="shared" si="141"/>
        <v>100</v>
      </c>
    </row>
    <row r="531" spans="1:11" ht="38.25" outlineLevel="1" x14ac:dyDescent="0.2">
      <c r="A531" s="13" t="s">
        <v>258</v>
      </c>
      <c r="B531" s="13" t="s">
        <v>162</v>
      </c>
      <c r="C531" s="13" t="s">
        <v>266</v>
      </c>
      <c r="D531" s="13" t="s">
        <v>13</v>
      </c>
      <c r="E531" s="9" t="s">
        <v>14</v>
      </c>
      <c r="F531" s="9"/>
      <c r="G531" s="16">
        <v>1519600</v>
      </c>
      <c r="H531" s="19">
        <v>1430930.59</v>
      </c>
      <c r="I531" s="19">
        <v>1430930.59</v>
      </c>
      <c r="J531" s="19">
        <v>1430930.59</v>
      </c>
      <c r="K531" s="41">
        <f t="shared" si="141"/>
        <v>100</v>
      </c>
    </row>
    <row r="532" spans="1:11" outlineLevel="1" x14ac:dyDescent="0.2">
      <c r="A532" s="13" t="s">
        <v>258</v>
      </c>
      <c r="B532" s="13" t="s">
        <v>162</v>
      </c>
      <c r="C532" s="13" t="s">
        <v>266</v>
      </c>
      <c r="D532" s="13" t="s">
        <v>33</v>
      </c>
      <c r="E532" s="9" t="s">
        <v>34</v>
      </c>
      <c r="F532" s="9"/>
      <c r="G532" s="16">
        <v>26200</v>
      </c>
      <c r="H532" s="19">
        <v>20952</v>
      </c>
      <c r="I532" s="19">
        <v>20952</v>
      </c>
      <c r="J532" s="19">
        <v>20952</v>
      </c>
      <c r="K532" s="41">
        <f t="shared" si="141"/>
        <v>100</v>
      </c>
    </row>
    <row r="533" spans="1:11" outlineLevel="1" x14ac:dyDescent="0.2">
      <c r="A533" s="14" t="s">
        <v>258</v>
      </c>
      <c r="B533" s="14" t="s">
        <v>162</v>
      </c>
      <c r="C533" s="14" t="s">
        <v>563</v>
      </c>
      <c r="D533" s="14"/>
      <c r="E533" s="15" t="s">
        <v>564</v>
      </c>
      <c r="F533" s="9"/>
      <c r="G533" s="16">
        <f>G534</f>
        <v>3110787</v>
      </c>
      <c r="H533" s="16">
        <f t="shared" ref="H533:J533" si="144">H534</f>
        <v>3541424.4</v>
      </c>
      <c r="I533" s="16">
        <f t="shared" si="144"/>
        <v>3541424.4</v>
      </c>
      <c r="J533" s="16">
        <f t="shared" si="144"/>
        <v>3541424.4</v>
      </c>
      <c r="K533" s="41">
        <f t="shared" si="141"/>
        <v>100</v>
      </c>
    </row>
    <row r="534" spans="1:11" ht="38.25" outlineLevel="1" x14ac:dyDescent="0.2">
      <c r="A534" s="14" t="s">
        <v>258</v>
      </c>
      <c r="B534" s="14" t="s">
        <v>162</v>
      </c>
      <c r="C534" s="14" t="s">
        <v>267</v>
      </c>
      <c r="D534" s="14"/>
      <c r="E534" s="15" t="s">
        <v>60</v>
      </c>
      <c r="F534" s="9"/>
      <c r="G534" s="16">
        <f>G535+G536+G537</f>
        <v>3110787</v>
      </c>
      <c r="H534" s="16">
        <f t="shared" ref="H534:J534" si="145">H535+H536+H537</f>
        <v>3541424.4</v>
      </c>
      <c r="I534" s="16">
        <f t="shared" si="145"/>
        <v>3541424.4</v>
      </c>
      <c r="J534" s="16">
        <f t="shared" si="145"/>
        <v>3541424.4</v>
      </c>
      <c r="K534" s="41">
        <f t="shared" si="141"/>
        <v>100</v>
      </c>
    </row>
    <row r="535" spans="1:11" ht="76.5" outlineLevel="1" x14ac:dyDescent="0.2">
      <c r="A535" s="13" t="s">
        <v>258</v>
      </c>
      <c r="B535" s="13" t="s">
        <v>162</v>
      </c>
      <c r="C535" s="13" t="s">
        <v>267</v>
      </c>
      <c r="D535" s="13" t="s">
        <v>10</v>
      </c>
      <c r="E535" s="9" t="s">
        <v>12</v>
      </c>
      <c r="F535" s="9"/>
      <c r="G535" s="16">
        <v>2248357</v>
      </c>
      <c r="H535" s="19">
        <v>2337922.7999999998</v>
      </c>
      <c r="I535" s="19">
        <v>2337922.7999999998</v>
      </c>
      <c r="J535" s="19">
        <v>2337922.7999999998</v>
      </c>
      <c r="K535" s="41">
        <f t="shared" si="141"/>
        <v>100</v>
      </c>
    </row>
    <row r="536" spans="1:11" ht="38.25" outlineLevel="1" x14ac:dyDescent="0.2">
      <c r="A536" s="13" t="s">
        <v>258</v>
      </c>
      <c r="B536" s="13" t="s">
        <v>162</v>
      </c>
      <c r="C536" s="13" t="s">
        <v>267</v>
      </c>
      <c r="D536" s="13" t="s">
        <v>13</v>
      </c>
      <c r="E536" s="9" t="s">
        <v>14</v>
      </c>
      <c r="F536" s="9"/>
      <c r="G536" s="16">
        <v>848600</v>
      </c>
      <c r="H536" s="19">
        <v>1189796.6000000001</v>
      </c>
      <c r="I536" s="19">
        <v>1189796.6000000001</v>
      </c>
      <c r="J536" s="19">
        <v>1189796.6000000001</v>
      </c>
      <c r="K536" s="41">
        <f t="shared" si="141"/>
        <v>100</v>
      </c>
    </row>
    <row r="537" spans="1:11" outlineLevel="1" x14ac:dyDescent="0.2">
      <c r="A537" s="13" t="s">
        <v>258</v>
      </c>
      <c r="B537" s="13" t="s">
        <v>162</v>
      </c>
      <c r="C537" s="13" t="s">
        <v>267</v>
      </c>
      <c r="D537" s="13" t="s">
        <v>33</v>
      </c>
      <c r="E537" s="9" t="s">
        <v>34</v>
      </c>
      <c r="F537" s="9"/>
      <c r="G537" s="16">
        <v>13830</v>
      </c>
      <c r="H537" s="19">
        <v>13705</v>
      </c>
      <c r="I537" s="19">
        <v>13705</v>
      </c>
      <c r="J537" s="19">
        <v>13705</v>
      </c>
      <c r="K537" s="41">
        <f t="shared" si="141"/>
        <v>100</v>
      </c>
    </row>
    <row r="538" spans="1:11" ht="38.25" outlineLevel="1" x14ac:dyDescent="0.2">
      <c r="A538" s="14" t="s">
        <v>258</v>
      </c>
      <c r="B538" s="14" t="s">
        <v>162</v>
      </c>
      <c r="C538" s="14" t="s">
        <v>565</v>
      </c>
      <c r="D538" s="14"/>
      <c r="E538" s="15" t="s">
        <v>566</v>
      </c>
      <c r="F538" s="9"/>
      <c r="G538" s="16">
        <f>G539</f>
        <v>942999.8</v>
      </c>
      <c r="H538" s="16">
        <f t="shared" ref="H538:J538" si="146">H539</f>
        <v>1085004.8</v>
      </c>
      <c r="I538" s="16">
        <f t="shared" si="146"/>
        <v>1085004.8</v>
      </c>
      <c r="J538" s="16">
        <f t="shared" si="146"/>
        <v>1085004.8</v>
      </c>
      <c r="K538" s="41">
        <f t="shared" si="141"/>
        <v>100</v>
      </c>
    </row>
    <row r="539" spans="1:11" ht="25.5" outlineLevel="1" x14ac:dyDescent="0.2">
      <c r="A539" s="14" t="s">
        <v>258</v>
      </c>
      <c r="B539" s="14" t="s">
        <v>162</v>
      </c>
      <c r="C539" s="14" t="s">
        <v>268</v>
      </c>
      <c r="D539" s="14"/>
      <c r="E539" s="15" t="s">
        <v>269</v>
      </c>
      <c r="F539" s="9"/>
      <c r="G539" s="16">
        <f>G540+G541</f>
        <v>942999.8</v>
      </c>
      <c r="H539" s="16">
        <f t="shared" ref="H539:J539" si="147">H540+H541</f>
        <v>1085004.8</v>
      </c>
      <c r="I539" s="16">
        <f t="shared" si="147"/>
        <v>1085004.8</v>
      </c>
      <c r="J539" s="16">
        <f t="shared" si="147"/>
        <v>1085004.8</v>
      </c>
      <c r="K539" s="41">
        <f t="shared" si="141"/>
        <v>100</v>
      </c>
    </row>
    <row r="540" spans="1:11" ht="38.25" outlineLevel="1" x14ac:dyDescent="0.2">
      <c r="A540" s="13" t="s">
        <v>258</v>
      </c>
      <c r="B540" s="13" t="s">
        <v>162</v>
      </c>
      <c r="C540" s="13" t="s">
        <v>268</v>
      </c>
      <c r="D540" s="13" t="s">
        <v>13</v>
      </c>
      <c r="E540" s="9" t="s">
        <v>14</v>
      </c>
      <c r="F540" s="9"/>
      <c r="G540" s="16">
        <v>660000</v>
      </c>
      <c r="H540" s="19">
        <v>660000</v>
      </c>
      <c r="I540" s="19">
        <v>660000</v>
      </c>
      <c r="J540" s="19">
        <v>660000</v>
      </c>
      <c r="K540" s="41">
        <f t="shared" si="141"/>
        <v>100</v>
      </c>
    </row>
    <row r="541" spans="1:11" ht="38.25" outlineLevel="1" x14ac:dyDescent="0.2">
      <c r="A541" s="13" t="s">
        <v>258</v>
      </c>
      <c r="B541" s="13" t="s">
        <v>162</v>
      </c>
      <c r="C541" s="13" t="s">
        <v>268</v>
      </c>
      <c r="D541" s="13" t="s">
        <v>79</v>
      </c>
      <c r="E541" s="9" t="s">
        <v>81</v>
      </c>
      <c r="F541" s="9"/>
      <c r="G541" s="16">
        <v>282999.8</v>
      </c>
      <c r="H541" s="19">
        <v>425004.79999999999</v>
      </c>
      <c r="I541" s="19">
        <v>425004.79999999999</v>
      </c>
      <c r="J541" s="19">
        <v>425004.79999999999</v>
      </c>
      <c r="K541" s="41">
        <f t="shared" si="141"/>
        <v>100</v>
      </c>
    </row>
    <row r="542" spans="1:11" ht="25.5" outlineLevel="1" x14ac:dyDescent="0.2">
      <c r="A542" s="14" t="s">
        <v>258</v>
      </c>
      <c r="B542" s="14" t="s">
        <v>162</v>
      </c>
      <c r="C542" s="14" t="s">
        <v>567</v>
      </c>
      <c r="D542" s="14"/>
      <c r="E542" s="15" t="s">
        <v>430</v>
      </c>
      <c r="F542" s="9"/>
      <c r="G542" s="16">
        <v>516513.2</v>
      </c>
      <c r="H542" s="19">
        <v>2066052.79</v>
      </c>
      <c r="I542" s="19">
        <v>2066052.79</v>
      </c>
      <c r="J542" s="19">
        <v>2066052.79</v>
      </c>
      <c r="K542" s="41">
        <f t="shared" si="141"/>
        <v>100</v>
      </c>
    </row>
    <row r="543" spans="1:11" ht="25.5" outlineLevel="1" x14ac:dyDescent="0.2">
      <c r="A543" s="14" t="s">
        <v>258</v>
      </c>
      <c r="B543" s="14" t="s">
        <v>162</v>
      </c>
      <c r="C543" s="14" t="s">
        <v>270</v>
      </c>
      <c r="D543" s="14"/>
      <c r="E543" s="15" t="s">
        <v>166</v>
      </c>
      <c r="F543" s="9"/>
      <c r="G543" s="16">
        <v>516513.2</v>
      </c>
      <c r="H543" s="19">
        <v>2066052.79</v>
      </c>
      <c r="I543" s="19">
        <v>2066052.79</v>
      </c>
      <c r="J543" s="19">
        <v>2066052.79</v>
      </c>
      <c r="K543" s="41">
        <f t="shared" si="141"/>
        <v>100</v>
      </c>
    </row>
    <row r="544" spans="1:11" ht="38.25" outlineLevel="1" x14ac:dyDescent="0.2">
      <c r="A544" s="13" t="s">
        <v>258</v>
      </c>
      <c r="B544" s="13" t="s">
        <v>162</v>
      </c>
      <c r="C544" s="13" t="s">
        <v>270</v>
      </c>
      <c r="D544" s="13" t="s">
        <v>79</v>
      </c>
      <c r="E544" s="9" t="s">
        <v>81</v>
      </c>
      <c r="F544" s="9"/>
      <c r="G544" s="16">
        <v>516513.2</v>
      </c>
      <c r="H544" s="19">
        <v>2066052.79</v>
      </c>
      <c r="I544" s="19">
        <v>2066052.79</v>
      </c>
      <c r="J544" s="19">
        <v>2066052.79</v>
      </c>
      <c r="K544" s="41">
        <f t="shared" si="141"/>
        <v>100</v>
      </c>
    </row>
    <row r="545" spans="1:11" ht="25.5" outlineLevel="1" x14ac:dyDescent="0.2">
      <c r="A545" s="14" t="s">
        <v>258</v>
      </c>
      <c r="B545" s="14" t="s">
        <v>162</v>
      </c>
      <c r="C545" s="14" t="s">
        <v>568</v>
      </c>
      <c r="D545" s="14"/>
      <c r="E545" s="15" t="s">
        <v>569</v>
      </c>
      <c r="F545" s="9"/>
      <c r="G545" s="16">
        <v>20000</v>
      </c>
      <c r="H545" s="16">
        <v>0</v>
      </c>
      <c r="I545" s="16">
        <v>0</v>
      </c>
      <c r="J545" s="19">
        <v>0</v>
      </c>
      <c r="K545" s="41">
        <v>0</v>
      </c>
    </row>
    <row r="546" spans="1:11" ht="25.5" outlineLevel="1" x14ac:dyDescent="0.2">
      <c r="A546" s="14" t="s">
        <v>258</v>
      </c>
      <c r="B546" s="14" t="s">
        <v>162</v>
      </c>
      <c r="C546" s="14" t="s">
        <v>271</v>
      </c>
      <c r="D546" s="14"/>
      <c r="E546" s="15" t="s">
        <v>272</v>
      </c>
      <c r="F546" s="9"/>
      <c r="G546" s="16">
        <v>20000</v>
      </c>
      <c r="H546" s="16">
        <v>0</v>
      </c>
      <c r="I546" s="16">
        <v>0</v>
      </c>
      <c r="J546" s="19">
        <v>0</v>
      </c>
      <c r="K546" s="41">
        <v>0</v>
      </c>
    </row>
    <row r="547" spans="1:11" ht="38.25" outlineLevel="1" x14ac:dyDescent="0.2">
      <c r="A547" s="13" t="s">
        <v>258</v>
      </c>
      <c r="B547" s="13" t="s">
        <v>162</v>
      </c>
      <c r="C547" s="13" t="s">
        <v>271</v>
      </c>
      <c r="D547" s="13" t="s">
        <v>13</v>
      </c>
      <c r="E547" s="9" t="s">
        <v>14</v>
      </c>
      <c r="F547" s="9"/>
      <c r="G547" s="16">
        <v>20000</v>
      </c>
      <c r="H547" s="16">
        <v>0</v>
      </c>
      <c r="I547" s="16">
        <v>0</v>
      </c>
      <c r="J547" s="19">
        <v>0</v>
      </c>
      <c r="K547" s="41">
        <v>0</v>
      </c>
    </row>
    <row r="548" spans="1:11" ht="76.5" outlineLevel="1" x14ac:dyDescent="0.2">
      <c r="A548" s="14" t="s">
        <v>258</v>
      </c>
      <c r="B548" s="14" t="s">
        <v>162</v>
      </c>
      <c r="C548" s="14" t="s">
        <v>570</v>
      </c>
      <c r="D548" s="14"/>
      <c r="E548" s="15" t="s">
        <v>573</v>
      </c>
      <c r="F548" s="9"/>
      <c r="G548" s="16">
        <f>G549</f>
        <v>925000</v>
      </c>
      <c r="H548" s="16">
        <f t="shared" ref="H548:J548" si="148">H549</f>
        <v>961645</v>
      </c>
      <c r="I548" s="16">
        <f t="shared" si="148"/>
        <v>961645</v>
      </c>
      <c r="J548" s="16">
        <f t="shared" si="148"/>
        <v>961645</v>
      </c>
      <c r="K548" s="41">
        <f t="shared" si="141"/>
        <v>100</v>
      </c>
    </row>
    <row r="549" spans="1:11" ht="89.25" outlineLevel="1" x14ac:dyDescent="0.2">
      <c r="A549" s="14" t="s">
        <v>258</v>
      </c>
      <c r="B549" s="14" t="s">
        <v>162</v>
      </c>
      <c r="C549" s="14" t="s">
        <v>571</v>
      </c>
      <c r="D549" s="14"/>
      <c r="E549" s="15" t="s">
        <v>572</v>
      </c>
      <c r="F549" s="9"/>
      <c r="G549" s="16">
        <f>G550+G553</f>
        <v>925000</v>
      </c>
      <c r="H549" s="16">
        <f t="shared" ref="H549:J549" si="149">H550+H553</f>
        <v>961645</v>
      </c>
      <c r="I549" s="16">
        <f t="shared" si="149"/>
        <v>961645</v>
      </c>
      <c r="J549" s="16">
        <f t="shared" si="149"/>
        <v>961645</v>
      </c>
      <c r="K549" s="41">
        <f t="shared" si="141"/>
        <v>100</v>
      </c>
    </row>
    <row r="550" spans="1:11" ht="51" outlineLevel="1" x14ac:dyDescent="0.2">
      <c r="A550" s="14" t="s">
        <v>258</v>
      </c>
      <c r="B550" s="14" t="s">
        <v>162</v>
      </c>
      <c r="C550" s="14" t="s">
        <v>273</v>
      </c>
      <c r="D550" s="14"/>
      <c r="E550" s="15" t="s">
        <v>274</v>
      </c>
      <c r="F550" s="9"/>
      <c r="G550" s="16">
        <f>G551+G552</f>
        <v>905000</v>
      </c>
      <c r="H550" s="16">
        <f t="shared" ref="H550:J550" si="150">H551+H552</f>
        <v>950145</v>
      </c>
      <c r="I550" s="16">
        <f t="shared" si="150"/>
        <v>950145</v>
      </c>
      <c r="J550" s="16">
        <f t="shared" si="150"/>
        <v>950145</v>
      </c>
      <c r="K550" s="41">
        <f t="shared" si="141"/>
        <v>100</v>
      </c>
    </row>
    <row r="551" spans="1:11" ht="38.25" outlineLevel="1" x14ac:dyDescent="0.2">
      <c r="A551" s="13" t="s">
        <v>258</v>
      </c>
      <c r="B551" s="13" t="s">
        <v>162</v>
      </c>
      <c r="C551" s="13" t="s">
        <v>273</v>
      </c>
      <c r="D551" s="13" t="s">
        <v>13</v>
      </c>
      <c r="E551" s="9" t="s">
        <v>14</v>
      </c>
      <c r="F551" s="9"/>
      <c r="G551" s="16">
        <v>25000</v>
      </c>
      <c r="H551" s="19">
        <v>25000</v>
      </c>
      <c r="I551" s="19">
        <v>25000</v>
      </c>
      <c r="J551" s="19">
        <v>25000</v>
      </c>
      <c r="K551" s="41">
        <f t="shared" si="141"/>
        <v>100</v>
      </c>
    </row>
    <row r="552" spans="1:11" ht="38.25" outlineLevel="1" x14ac:dyDescent="0.2">
      <c r="A552" s="13" t="s">
        <v>258</v>
      </c>
      <c r="B552" s="13" t="s">
        <v>162</v>
      </c>
      <c r="C552" s="13" t="s">
        <v>273</v>
      </c>
      <c r="D552" s="13" t="s">
        <v>79</v>
      </c>
      <c r="E552" s="9" t="s">
        <v>81</v>
      </c>
      <c r="F552" s="9"/>
      <c r="G552" s="16">
        <v>880000</v>
      </c>
      <c r="H552" s="19">
        <v>925145</v>
      </c>
      <c r="I552" s="19">
        <v>925145</v>
      </c>
      <c r="J552" s="19">
        <v>925145</v>
      </c>
      <c r="K552" s="41">
        <f t="shared" si="141"/>
        <v>100</v>
      </c>
    </row>
    <row r="553" spans="1:11" ht="38.25" outlineLevel="1" x14ac:dyDescent="0.2">
      <c r="A553" s="13" t="s">
        <v>258</v>
      </c>
      <c r="B553" s="13" t="s">
        <v>162</v>
      </c>
      <c r="C553" s="13" t="s">
        <v>275</v>
      </c>
      <c r="D553" s="13"/>
      <c r="E553" s="9" t="s">
        <v>276</v>
      </c>
      <c r="F553" s="9"/>
      <c r="G553" s="16">
        <v>20000</v>
      </c>
      <c r="H553" s="19">
        <v>11500</v>
      </c>
      <c r="I553" s="19">
        <v>11500</v>
      </c>
      <c r="J553" s="19">
        <v>11500</v>
      </c>
      <c r="K553" s="41">
        <f t="shared" si="141"/>
        <v>100</v>
      </c>
    </row>
    <row r="554" spans="1:11" ht="38.25" outlineLevel="1" x14ac:dyDescent="0.2">
      <c r="A554" s="13" t="s">
        <v>258</v>
      </c>
      <c r="B554" s="13" t="s">
        <v>162</v>
      </c>
      <c r="C554" s="13" t="s">
        <v>275</v>
      </c>
      <c r="D554" s="13" t="s">
        <v>79</v>
      </c>
      <c r="E554" s="9" t="s">
        <v>81</v>
      </c>
      <c r="F554" s="9"/>
      <c r="G554" s="16">
        <v>20000</v>
      </c>
      <c r="H554" s="19">
        <v>11500</v>
      </c>
      <c r="I554" s="19">
        <v>11500</v>
      </c>
      <c r="J554" s="19">
        <v>11500</v>
      </c>
      <c r="K554" s="41">
        <f t="shared" si="141"/>
        <v>100</v>
      </c>
    </row>
    <row r="555" spans="1:11" ht="25.5" outlineLevel="1" x14ac:dyDescent="0.2">
      <c r="A555" s="14" t="s">
        <v>258</v>
      </c>
      <c r="B555" s="14" t="s">
        <v>277</v>
      </c>
      <c r="C555" s="14"/>
      <c r="D555" s="14"/>
      <c r="E555" s="15" t="s">
        <v>574</v>
      </c>
      <c r="F555" s="9"/>
      <c r="G555" s="16">
        <f>G556+G568</f>
        <v>17463478.599999998</v>
      </c>
      <c r="H555" s="16">
        <f t="shared" ref="H555:J555" si="151">H556+H568</f>
        <v>17188336.98</v>
      </c>
      <c r="I555" s="16">
        <f t="shared" si="151"/>
        <v>17188336.98</v>
      </c>
      <c r="J555" s="16">
        <f t="shared" si="151"/>
        <v>17188336.98</v>
      </c>
      <c r="K555" s="41">
        <f t="shared" si="141"/>
        <v>100</v>
      </c>
    </row>
    <row r="556" spans="1:11" ht="63.75" outlineLevel="1" x14ac:dyDescent="0.2">
      <c r="A556" s="14" t="s">
        <v>258</v>
      </c>
      <c r="B556" s="14" t="s">
        <v>277</v>
      </c>
      <c r="C556" s="14" t="s">
        <v>550</v>
      </c>
      <c r="D556" s="14"/>
      <c r="E556" s="15" t="s">
        <v>555</v>
      </c>
      <c r="F556" s="9"/>
      <c r="G556" s="16">
        <f>G557</f>
        <v>17463478.599999998</v>
      </c>
      <c r="H556" s="16">
        <f t="shared" ref="H556:J556" si="152">H557</f>
        <v>17155786.98</v>
      </c>
      <c r="I556" s="16">
        <f t="shared" si="152"/>
        <v>17155786.98</v>
      </c>
      <c r="J556" s="16">
        <f t="shared" si="152"/>
        <v>17155786.98</v>
      </c>
      <c r="K556" s="41">
        <f t="shared" si="141"/>
        <v>100</v>
      </c>
    </row>
    <row r="557" spans="1:11" ht="89.25" outlineLevel="1" x14ac:dyDescent="0.2">
      <c r="A557" s="14" t="s">
        <v>258</v>
      </c>
      <c r="B557" s="14" t="s">
        <v>277</v>
      </c>
      <c r="C557" s="14" t="s">
        <v>575</v>
      </c>
      <c r="D557" s="14"/>
      <c r="E557" s="15" t="s">
        <v>577</v>
      </c>
      <c r="F557" s="9"/>
      <c r="G557" s="16">
        <f>G558+G563</f>
        <v>17463478.599999998</v>
      </c>
      <c r="H557" s="16">
        <f t="shared" ref="H557:J557" si="153">H558+H563</f>
        <v>17155786.98</v>
      </c>
      <c r="I557" s="16">
        <f t="shared" si="153"/>
        <v>17155786.98</v>
      </c>
      <c r="J557" s="16">
        <f t="shared" si="153"/>
        <v>17155786.98</v>
      </c>
      <c r="K557" s="41">
        <f t="shared" si="141"/>
        <v>100</v>
      </c>
    </row>
    <row r="558" spans="1:11" ht="38.25" outlineLevel="1" x14ac:dyDescent="0.2">
      <c r="A558" s="14" t="s">
        <v>258</v>
      </c>
      <c r="B558" s="14" t="s">
        <v>277</v>
      </c>
      <c r="C558" s="14" t="s">
        <v>576</v>
      </c>
      <c r="D558" s="14"/>
      <c r="E558" s="15" t="s">
        <v>352</v>
      </c>
      <c r="F558" s="9"/>
      <c r="G558" s="16">
        <f>G559</f>
        <v>2314315.9</v>
      </c>
      <c r="H558" s="16">
        <f t="shared" ref="H558:J558" si="154">H559</f>
        <v>1868024.14</v>
      </c>
      <c r="I558" s="16">
        <f t="shared" si="154"/>
        <v>1868024.14</v>
      </c>
      <c r="J558" s="16">
        <f t="shared" si="154"/>
        <v>1868024.14</v>
      </c>
      <c r="K558" s="41">
        <f t="shared" si="141"/>
        <v>100</v>
      </c>
    </row>
    <row r="559" spans="1:11" ht="25.5" outlineLevel="1" x14ac:dyDescent="0.2">
      <c r="A559" s="14" t="s">
        <v>258</v>
      </c>
      <c r="B559" s="14" t="s">
        <v>277</v>
      </c>
      <c r="C559" s="14" t="s">
        <v>278</v>
      </c>
      <c r="D559" s="14"/>
      <c r="E559" s="15" t="s">
        <v>23</v>
      </c>
      <c r="F559" s="9"/>
      <c r="G559" s="16">
        <f>G560+G561+G562</f>
        <v>2314315.9</v>
      </c>
      <c r="H559" s="16">
        <f t="shared" ref="H559:J559" si="155">H560+H561+H562</f>
        <v>1868024.14</v>
      </c>
      <c r="I559" s="16">
        <f t="shared" si="155"/>
        <v>1868024.14</v>
      </c>
      <c r="J559" s="16">
        <f t="shared" si="155"/>
        <v>1868024.14</v>
      </c>
      <c r="K559" s="41">
        <f t="shared" si="141"/>
        <v>100</v>
      </c>
    </row>
    <row r="560" spans="1:11" ht="76.5" outlineLevel="1" x14ac:dyDescent="0.2">
      <c r="A560" s="13" t="s">
        <v>258</v>
      </c>
      <c r="B560" s="13" t="s">
        <v>277</v>
      </c>
      <c r="C560" s="13" t="s">
        <v>278</v>
      </c>
      <c r="D560" s="13" t="s">
        <v>10</v>
      </c>
      <c r="E560" s="9" t="s">
        <v>12</v>
      </c>
      <c r="F560" s="9"/>
      <c r="G560" s="16">
        <v>2251915.9</v>
      </c>
      <c r="H560" s="19">
        <v>1794255.74</v>
      </c>
      <c r="I560" s="19">
        <v>1794255.74</v>
      </c>
      <c r="J560" s="19">
        <v>1794255.74</v>
      </c>
      <c r="K560" s="41">
        <f t="shared" si="141"/>
        <v>100</v>
      </c>
    </row>
    <row r="561" spans="1:11" ht="38.25" outlineLevel="1" x14ac:dyDescent="0.2">
      <c r="A561" s="13" t="s">
        <v>258</v>
      </c>
      <c r="B561" s="13" t="s">
        <v>277</v>
      </c>
      <c r="C561" s="13" t="s">
        <v>278</v>
      </c>
      <c r="D561" s="13" t="s">
        <v>13</v>
      </c>
      <c r="E561" s="9" t="s">
        <v>14</v>
      </c>
      <c r="F561" s="9"/>
      <c r="G561" s="16">
        <v>62400</v>
      </c>
      <c r="H561" s="19">
        <v>68768.399999999994</v>
      </c>
      <c r="I561" s="19">
        <v>68768.399999999994</v>
      </c>
      <c r="J561" s="19">
        <v>68768.399999999994</v>
      </c>
      <c r="K561" s="41">
        <f t="shared" si="141"/>
        <v>100</v>
      </c>
    </row>
    <row r="562" spans="1:11" outlineLevel="1" x14ac:dyDescent="0.2">
      <c r="A562" s="13" t="s">
        <v>258</v>
      </c>
      <c r="B562" s="13" t="s">
        <v>277</v>
      </c>
      <c r="C562" s="13" t="s">
        <v>278</v>
      </c>
      <c r="D562" s="13" t="s">
        <v>33</v>
      </c>
      <c r="E562" s="9" t="s">
        <v>34</v>
      </c>
      <c r="F562" s="9"/>
      <c r="G562" s="16">
        <v>0</v>
      </c>
      <c r="H562" s="19">
        <v>5000</v>
      </c>
      <c r="I562" s="19">
        <v>5000</v>
      </c>
      <c r="J562" s="19">
        <v>5000</v>
      </c>
      <c r="K562" s="41">
        <f t="shared" si="141"/>
        <v>100</v>
      </c>
    </row>
    <row r="563" spans="1:11" ht="51" outlineLevel="1" x14ac:dyDescent="0.2">
      <c r="A563" s="14" t="s">
        <v>258</v>
      </c>
      <c r="B563" s="14" t="s">
        <v>277</v>
      </c>
      <c r="C563" s="14" t="s">
        <v>578</v>
      </c>
      <c r="D563" s="14"/>
      <c r="E563" s="15" t="s">
        <v>579</v>
      </c>
      <c r="F563" s="9"/>
      <c r="G563" s="16">
        <f>G564</f>
        <v>15149162.699999999</v>
      </c>
      <c r="H563" s="16">
        <f t="shared" ref="H563:J563" si="156">H564</f>
        <v>15287762.84</v>
      </c>
      <c r="I563" s="16">
        <f t="shared" si="156"/>
        <v>15287762.84</v>
      </c>
      <c r="J563" s="16">
        <f t="shared" si="156"/>
        <v>15287762.84</v>
      </c>
      <c r="K563" s="41">
        <f t="shared" si="141"/>
        <v>100</v>
      </c>
    </row>
    <row r="564" spans="1:11" ht="38.25" outlineLevel="1" x14ac:dyDescent="0.2">
      <c r="A564" s="14" t="s">
        <v>258</v>
      </c>
      <c r="B564" s="14" t="s">
        <v>277</v>
      </c>
      <c r="C564" s="14" t="s">
        <v>279</v>
      </c>
      <c r="D564" s="14"/>
      <c r="E564" s="15" t="s">
        <v>60</v>
      </c>
      <c r="F564" s="9"/>
      <c r="G564" s="16">
        <f>G565+G566+G567</f>
        <v>15149162.699999999</v>
      </c>
      <c r="H564" s="16">
        <f t="shared" ref="H564:J564" si="157">H565+H566+H567</f>
        <v>15287762.84</v>
      </c>
      <c r="I564" s="16">
        <f t="shared" si="157"/>
        <v>15287762.84</v>
      </c>
      <c r="J564" s="16">
        <f t="shared" si="157"/>
        <v>15287762.84</v>
      </c>
      <c r="K564" s="41">
        <f t="shared" si="141"/>
        <v>100</v>
      </c>
    </row>
    <row r="565" spans="1:11" ht="76.5" outlineLevel="1" x14ac:dyDescent="0.2">
      <c r="A565" s="13" t="s">
        <v>258</v>
      </c>
      <c r="B565" s="13" t="s">
        <v>277</v>
      </c>
      <c r="C565" s="13" t="s">
        <v>279</v>
      </c>
      <c r="D565" s="13" t="s">
        <v>10</v>
      </c>
      <c r="E565" s="9" t="s">
        <v>12</v>
      </c>
      <c r="F565" s="9"/>
      <c r="G565" s="16">
        <v>12737800.699999999</v>
      </c>
      <c r="H565" s="19">
        <v>12491825.15</v>
      </c>
      <c r="I565" s="19">
        <v>12491825.15</v>
      </c>
      <c r="J565" s="19">
        <v>12491825.15</v>
      </c>
      <c r="K565" s="41">
        <f t="shared" si="141"/>
        <v>100</v>
      </c>
    </row>
    <row r="566" spans="1:11" ht="38.25" outlineLevel="1" x14ac:dyDescent="0.2">
      <c r="A566" s="13" t="s">
        <v>258</v>
      </c>
      <c r="B566" s="13" t="s">
        <v>277</v>
      </c>
      <c r="C566" s="13" t="s">
        <v>279</v>
      </c>
      <c r="D566" s="13" t="s">
        <v>13</v>
      </c>
      <c r="E566" s="9" t="s">
        <v>14</v>
      </c>
      <c r="F566" s="9"/>
      <c r="G566" s="16">
        <v>2263932</v>
      </c>
      <c r="H566" s="19">
        <v>2650072.9300000002</v>
      </c>
      <c r="I566" s="19">
        <v>2650072.9300000002</v>
      </c>
      <c r="J566" s="19">
        <v>2650072.9300000002</v>
      </c>
      <c r="K566" s="41">
        <f t="shared" si="141"/>
        <v>100</v>
      </c>
    </row>
    <row r="567" spans="1:11" outlineLevel="1" x14ac:dyDescent="0.2">
      <c r="A567" s="13" t="s">
        <v>258</v>
      </c>
      <c r="B567" s="13" t="s">
        <v>277</v>
      </c>
      <c r="C567" s="13" t="s">
        <v>279</v>
      </c>
      <c r="D567" s="13" t="s">
        <v>33</v>
      </c>
      <c r="E567" s="9" t="s">
        <v>34</v>
      </c>
      <c r="F567" s="9"/>
      <c r="G567" s="16">
        <v>147430</v>
      </c>
      <c r="H567" s="19">
        <v>145864.76</v>
      </c>
      <c r="I567" s="19">
        <v>145864.76</v>
      </c>
      <c r="J567" s="19">
        <v>145864.76</v>
      </c>
      <c r="K567" s="41">
        <f t="shared" si="141"/>
        <v>100</v>
      </c>
    </row>
    <row r="568" spans="1:11" outlineLevel="1" x14ac:dyDescent="0.2">
      <c r="A568" s="14" t="s">
        <v>258</v>
      </c>
      <c r="B568" s="14" t="s">
        <v>277</v>
      </c>
      <c r="C568" s="14" t="s">
        <v>343</v>
      </c>
      <c r="D568" s="14"/>
      <c r="E568" s="15" t="s">
        <v>344</v>
      </c>
      <c r="F568" s="9"/>
      <c r="G568" s="16">
        <v>0</v>
      </c>
      <c r="H568" s="19">
        <v>32550</v>
      </c>
      <c r="I568" s="19">
        <v>32550</v>
      </c>
      <c r="J568" s="19">
        <v>32550</v>
      </c>
      <c r="K568" s="41">
        <f t="shared" si="141"/>
        <v>100</v>
      </c>
    </row>
    <row r="569" spans="1:11" ht="38.25" outlineLevel="1" x14ac:dyDescent="0.2">
      <c r="A569" s="14" t="s">
        <v>258</v>
      </c>
      <c r="B569" s="14" t="s">
        <v>277</v>
      </c>
      <c r="C569" s="14" t="s">
        <v>356</v>
      </c>
      <c r="D569" s="14"/>
      <c r="E569" s="15" t="s">
        <v>357</v>
      </c>
      <c r="F569" s="9"/>
      <c r="G569" s="16">
        <v>0</v>
      </c>
      <c r="H569" s="19">
        <v>32550</v>
      </c>
      <c r="I569" s="19">
        <v>32550</v>
      </c>
      <c r="J569" s="19">
        <v>32550</v>
      </c>
      <c r="K569" s="41">
        <f t="shared" si="141"/>
        <v>100</v>
      </c>
    </row>
    <row r="570" spans="1:11" ht="25.5" outlineLevel="1" x14ac:dyDescent="0.2">
      <c r="A570" s="14" t="s">
        <v>258</v>
      </c>
      <c r="B570" s="14" t="s">
        <v>277</v>
      </c>
      <c r="C570" s="14" t="s">
        <v>29</v>
      </c>
      <c r="D570" s="14"/>
      <c r="E570" s="15" t="s">
        <v>30</v>
      </c>
      <c r="F570" s="9"/>
      <c r="G570" s="16">
        <v>0</v>
      </c>
      <c r="H570" s="19">
        <v>32550</v>
      </c>
      <c r="I570" s="19">
        <v>32550</v>
      </c>
      <c r="J570" s="19">
        <v>32550</v>
      </c>
      <c r="K570" s="41">
        <f t="shared" si="141"/>
        <v>100</v>
      </c>
    </row>
    <row r="571" spans="1:11" ht="76.5" outlineLevel="1" x14ac:dyDescent="0.2">
      <c r="A571" s="13" t="s">
        <v>258</v>
      </c>
      <c r="B571" s="13" t="s">
        <v>277</v>
      </c>
      <c r="C571" s="13" t="s">
        <v>29</v>
      </c>
      <c r="D571" s="13" t="s">
        <v>10</v>
      </c>
      <c r="E571" s="9" t="s">
        <v>12</v>
      </c>
      <c r="F571" s="9"/>
      <c r="G571" s="16">
        <v>0</v>
      </c>
      <c r="H571" s="19">
        <v>32550</v>
      </c>
      <c r="I571" s="19">
        <v>32550</v>
      </c>
      <c r="J571" s="19">
        <v>32550</v>
      </c>
      <c r="K571" s="41">
        <f t="shared" si="141"/>
        <v>100</v>
      </c>
    </row>
    <row r="572" spans="1:11" outlineLevel="1" x14ac:dyDescent="0.2">
      <c r="A572" s="14" t="s">
        <v>258</v>
      </c>
      <c r="B572" s="14" t="s">
        <v>470</v>
      </c>
      <c r="C572" s="14"/>
      <c r="D572" s="14"/>
      <c r="E572" s="15" t="s">
        <v>471</v>
      </c>
      <c r="F572" s="9"/>
      <c r="G572" s="16">
        <f>G573+G578</f>
        <v>287000</v>
      </c>
      <c r="H572" s="16">
        <f t="shared" ref="H572:J572" si="158">H573+H578</f>
        <v>1298600</v>
      </c>
      <c r="I572" s="16">
        <f t="shared" si="158"/>
        <v>1298600</v>
      </c>
      <c r="J572" s="16">
        <f t="shared" si="158"/>
        <v>1296463.3899999999</v>
      </c>
      <c r="K572" s="41">
        <f t="shared" si="141"/>
        <v>99.835468196519315</v>
      </c>
    </row>
    <row r="573" spans="1:11" outlineLevel="1" x14ac:dyDescent="0.2">
      <c r="A573" s="14" t="s">
        <v>258</v>
      </c>
      <c r="B573" s="14" t="s">
        <v>240</v>
      </c>
      <c r="C573" s="14"/>
      <c r="D573" s="14"/>
      <c r="E573" s="15" t="s">
        <v>531</v>
      </c>
      <c r="F573" s="9"/>
      <c r="G573" s="16">
        <v>37000</v>
      </c>
      <c r="H573" s="16">
        <v>32000</v>
      </c>
      <c r="I573" s="16">
        <v>32000</v>
      </c>
      <c r="J573" s="19">
        <v>29874.39</v>
      </c>
      <c r="K573" s="41">
        <f t="shared" si="141"/>
        <v>93.357468749999995</v>
      </c>
    </row>
    <row r="574" spans="1:11" ht="63.75" outlineLevel="1" x14ac:dyDescent="0.2">
      <c r="A574" s="14" t="s">
        <v>258</v>
      </c>
      <c r="B574" s="14" t="s">
        <v>240</v>
      </c>
      <c r="C574" s="14" t="s">
        <v>546</v>
      </c>
      <c r="D574" s="14"/>
      <c r="E574" s="15" t="s">
        <v>554</v>
      </c>
      <c r="F574" s="9"/>
      <c r="G574" s="16">
        <v>37000</v>
      </c>
      <c r="H574" s="16">
        <v>32000</v>
      </c>
      <c r="I574" s="16">
        <v>32000</v>
      </c>
      <c r="J574" s="19">
        <v>29874.39</v>
      </c>
      <c r="K574" s="41">
        <f t="shared" si="141"/>
        <v>93.357468749999995</v>
      </c>
    </row>
    <row r="575" spans="1:11" ht="51" outlineLevel="1" x14ac:dyDescent="0.2">
      <c r="A575" s="14" t="s">
        <v>258</v>
      </c>
      <c r="B575" s="14" t="s">
        <v>240</v>
      </c>
      <c r="C575" s="14" t="s">
        <v>580</v>
      </c>
      <c r="D575" s="14"/>
      <c r="E575" s="15" t="s">
        <v>581</v>
      </c>
      <c r="F575" s="9"/>
      <c r="G575" s="16">
        <v>37000</v>
      </c>
      <c r="H575" s="16">
        <v>32000</v>
      </c>
      <c r="I575" s="16">
        <v>32000</v>
      </c>
      <c r="J575" s="19">
        <v>29874.39</v>
      </c>
      <c r="K575" s="41">
        <f t="shared" si="141"/>
        <v>93.357468749999995</v>
      </c>
    </row>
    <row r="576" spans="1:11" ht="102" outlineLevel="1" x14ac:dyDescent="0.2">
      <c r="A576" s="14" t="s">
        <v>258</v>
      </c>
      <c r="B576" s="14" t="s">
        <v>240</v>
      </c>
      <c r="C576" s="14" t="s">
        <v>280</v>
      </c>
      <c r="D576" s="14"/>
      <c r="E576" s="15" t="s">
        <v>242</v>
      </c>
      <c r="F576" s="9"/>
      <c r="G576" s="16">
        <v>37000</v>
      </c>
      <c r="H576" s="16">
        <v>32000</v>
      </c>
      <c r="I576" s="16">
        <v>32000</v>
      </c>
      <c r="J576" s="19">
        <v>29874.39</v>
      </c>
      <c r="K576" s="41">
        <f t="shared" si="141"/>
        <v>93.357468749999995</v>
      </c>
    </row>
    <row r="577" spans="1:11" ht="76.5" outlineLevel="1" x14ac:dyDescent="0.2">
      <c r="A577" s="13" t="s">
        <v>258</v>
      </c>
      <c r="B577" s="13" t="s">
        <v>240</v>
      </c>
      <c r="C577" s="13" t="s">
        <v>280</v>
      </c>
      <c r="D577" s="13" t="s">
        <v>10</v>
      </c>
      <c r="E577" s="9" t="s">
        <v>12</v>
      </c>
      <c r="F577" s="9"/>
      <c r="G577" s="16">
        <v>37000</v>
      </c>
      <c r="H577" s="16">
        <v>32000</v>
      </c>
      <c r="I577" s="16">
        <v>32000</v>
      </c>
      <c r="J577" s="19">
        <v>29874.39</v>
      </c>
      <c r="K577" s="41">
        <f t="shared" si="141"/>
        <v>93.357468749999995</v>
      </c>
    </row>
    <row r="578" spans="1:11" outlineLevel="1" x14ac:dyDescent="0.2">
      <c r="A578" s="14" t="s">
        <v>258</v>
      </c>
      <c r="B578" s="14" t="s">
        <v>248</v>
      </c>
      <c r="C578" s="14"/>
      <c r="D578" s="14"/>
      <c r="E578" s="15" t="s">
        <v>539</v>
      </c>
      <c r="F578" s="9"/>
      <c r="G578" s="16">
        <f>G579</f>
        <v>250000</v>
      </c>
      <c r="H578" s="16">
        <f t="shared" ref="H578:J580" si="159">H579</f>
        <v>1266600</v>
      </c>
      <c r="I578" s="16">
        <f t="shared" si="159"/>
        <v>1266600</v>
      </c>
      <c r="J578" s="16">
        <f t="shared" si="159"/>
        <v>1266589</v>
      </c>
      <c r="K578" s="41">
        <f t="shared" si="141"/>
        <v>99.999131533238597</v>
      </c>
    </row>
    <row r="579" spans="1:11" ht="63.75" outlineLevel="1" x14ac:dyDescent="0.2">
      <c r="A579" s="14" t="s">
        <v>258</v>
      </c>
      <c r="B579" s="14" t="s">
        <v>248</v>
      </c>
      <c r="C579" s="14" t="s">
        <v>550</v>
      </c>
      <c r="D579" s="14"/>
      <c r="E579" s="15" t="s">
        <v>555</v>
      </c>
      <c r="F579" s="9"/>
      <c r="G579" s="16">
        <f>G580</f>
        <v>250000</v>
      </c>
      <c r="H579" s="16">
        <f t="shared" si="159"/>
        <v>1266600</v>
      </c>
      <c r="I579" s="16">
        <f t="shared" si="159"/>
        <v>1266600</v>
      </c>
      <c r="J579" s="16">
        <f t="shared" si="159"/>
        <v>1266589</v>
      </c>
      <c r="K579" s="41">
        <f t="shared" si="141"/>
        <v>99.999131533238597</v>
      </c>
    </row>
    <row r="580" spans="1:11" ht="102" outlineLevel="1" x14ac:dyDescent="0.2">
      <c r="A580" s="14" t="s">
        <v>258</v>
      </c>
      <c r="B580" s="14" t="s">
        <v>248</v>
      </c>
      <c r="C580" s="14" t="s">
        <v>582</v>
      </c>
      <c r="D580" s="14"/>
      <c r="E580" s="21" t="s">
        <v>585</v>
      </c>
      <c r="F580" s="9"/>
      <c r="G580" s="16">
        <f>G581</f>
        <v>250000</v>
      </c>
      <c r="H580" s="16">
        <f t="shared" si="159"/>
        <v>1266600</v>
      </c>
      <c r="I580" s="16">
        <f t="shared" si="159"/>
        <v>1266600</v>
      </c>
      <c r="J580" s="16">
        <f t="shared" si="159"/>
        <v>1266589</v>
      </c>
      <c r="K580" s="41">
        <f t="shared" si="141"/>
        <v>99.999131533238597</v>
      </c>
    </row>
    <row r="581" spans="1:11" ht="51" outlineLevel="1" x14ac:dyDescent="0.2">
      <c r="A581" s="14" t="s">
        <v>258</v>
      </c>
      <c r="B581" s="14" t="s">
        <v>248</v>
      </c>
      <c r="C581" s="14" t="s">
        <v>583</v>
      </c>
      <c r="D581" s="14"/>
      <c r="E581" s="15" t="s">
        <v>584</v>
      </c>
      <c r="F581" s="9"/>
      <c r="G581" s="16">
        <f>G582+G584</f>
        <v>250000</v>
      </c>
      <c r="H581" s="16">
        <f t="shared" ref="H581:J581" si="160">H582+H584</f>
        <v>1266600</v>
      </c>
      <c r="I581" s="16">
        <f t="shared" si="160"/>
        <v>1266600</v>
      </c>
      <c r="J581" s="16">
        <f t="shared" si="160"/>
        <v>1266589</v>
      </c>
      <c r="K581" s="41">
        <f t="shared" si="141"/>
        <v>99.999131533238597</v>
      </c>
    </row>
    <row r="582" spans="1:11" outlineLevel="1" x14ac:dyDescent="0.2">
      <c r="A582" s="14" t="s">
        <v>258</v>
      </c>
      <c r="B582" s="14" t="s">
        <v>248</v>
      </c>
      <c r="C582" s="14" t="s">
        <v>281</v>
      </c>
      <c r="D582" s="14"/>
      <c r="E582" s="15" t="s">
        <v>282</v>
      </c>
      <c r="F582" s="9"/>
      <c r="G582" s="16">
        <v>0</v>
      </c>
      <c r="H582" s="19">
        <v>404749</v>
      </c>
      <c r="I582" s="19">
        <v>404749</v>
      </c>
      <c r="J582" s="19">
        <v>404749</v>
      </c>
      <c r="K582" s="41">
        <f t="shared" si="141"/>
        <v>100</v>
      </c>
    </row>
    <row r="583" spans="1:11" ht="25.5" outlineLevel="1" x14ac:dyDescent="0.2">
      <c r="A583" s="13" t="s">
        <v>258</v>
      </c>
      <c r="B583" s="13" t="s">
        <v>248</v>
      </c>
      <c r="C583" s="13" t="s">
        <v>281</v>
      </c>
      <c r="D583" s="13" t="s">
        <v>56</v>
      </c>
      <c r="E583" s="9" t="s">
        <v>58</v>
      </c>
      <c r="F583" s="9"/>
      <c r="G583" s="16">
        <v>0</v>
      </c>
      <c r="H583" s="19">
        <v>404749</v>
      </c>
      <c r="I583" s="19">
        <v>404749</v>
      </c>
      <c r="J583" s="19">
        <v>404749</v>
      </c>
      <c r="K583" s="41">
        <f t="shared" si="141"/>
        <v>100</v>
      </c>
    </row>
    <row r="584" spans="1:11" ht="89.25" outlineLevel="1" x14ac:dyDescent="0.2">
      <c r="A584" s="13" t="s">
        <v>258</v>
      </c>
      <c r="B584" s="13" t="s">
        <v>248</v>
      </c>
      <c r="C584" s="13" t="s">
        <v>283</v>
      </c>
      <c r="D584" s="13" t="s">
        <v>56</v>
      </c>
      <c r="E584" s="9" t="s">
        <v>284</v>
      </c>
      <c r="F584" s="9"/>
      <c r="G584" s="16">
        <v>250000</v>
      </c>
      <c r="H584" s="19">
        <v>861851</v>
      </c>
      <c r="I584" s="19">
        <v>861851</v>
      </c>
      <c r="J584" s="19">
        <v>861840</v>
      </c>
      <c r="K584" s="41">
        <f t="shared" si="141"/>
        <v>99.998723677294564</v>
      </c>
    </row>
    <row r="585" spans="1:11" ht="25.5" outlineLevel="1" x14ac:dyDescent="0.2">
      <c r="A585" s="13" t="s">
        <v>258</v>
      </c>
      <c r="B585" s="13" t="s">
        <v>248</v>
      </c>
      <c r="C585" s="13" t="s">
        <v>283</v>
      </c>
      <c r="D585" s="13" t="s">
        <v>56</v>
      </c>
      <c r="E585" s="9" t="s">
        <v>58</v>
      </c>
      <c r="F585" s="9"/>
      <c r="G585" s="16">
        <v>250000</v>
      </c>
      <c r="H585" s="19">
        <v>861851</v>
      </c>
      <c r="I585" s="19">
        <v>861851</v>
      </c>
      <c r="J585" s="19">
        <v>861840</v>
      </c>
      <c r="K585" s="41">
        <f t="shared" si="141"/>
        <v>99.998723677294564</v>
      </c>
    </row>
    <row r="586" spans="1:11" outlineLevel="1" x14ac:dyDescent="0.2">
      <c r="A586" s="14" t="s">
        <v>258</v>
      </c>
      <c r="B586" s="14" t="s">
        <v>475</v>
      </c>
      <c r="C586" s="14"/>
      <c r="D586" s="14"/>
      <c r="E586" s="15" t="s">
        <v>476</v>
      </c>
      <c r="F586" s="9"/>
      <c r="G586" s="16">
        <f>G587</f>
        <v>424500</v>
      </c>
      <c r="H586" s="16">
        <f t="shared" ref="H586:J589" si="161">H587</f>
        <v>425601</v>
      </c>
      <c r="I586" s="16">
        <f t="shared" si="161"/>
        <v>425601</v>
      </c>
      <c r="J586" s="16">
        <f t="shared" si="161"/>
        <v>425601</v>
      </c>
      <c r="K586" s="41">
        <f t="shared" si="141"/>
        <v>100</v>
      </c>
    </row>
    <row r="587" spans="1:11" outlineLevel="1" x14ac:dyDescent="0.2">
      <c r="A587" s="14" t="s">
        <v>258</v>
      </c>
      <c r="B587" s="14" t="s">
        <v>251</v>
      </c>
      <c r="C587" s="14"/>
      <c r="D587" s="14"/>
      <c r="E587" s="15" t="s">
        <v>541</v>
      </c>
      <c r="F587" s="9"/>
      <c r="G587" s="16">
        <f>G588</f>
        <v>424500</v>
      </c>
      <c r="H587" s="16">
        <f t="shared" si="161"/>
        <v>425601</v>
      </c>
      <c r="I587" s="16">
        <f t="shared" si="161"/>
        <v>425601</v>
      </c>
      <c r="J587" s="16">
        <f t="shared" si="161"/>
        <v>425601</v>
      </c>
      <c r="K587" s="41">
        <f t="shared" si="141"/>
        <v>100</v>
      </c>
    </row>
    <row r="588" spans="1:11" ht="63.75" outlineLevel="1" x14ac:dyDescent="0.2">
      <c r="A588" s="14" t="s">
        <v>258</v>
      </c>
      <c r="B588" s="14" t="s">
        <v>251</v>
      </c>
      <c r="C588" s="14" t="s">
        <v>546</v>
      </c>
      <c r="D588" s="14"/>
      <c r="E588" s="15" t="s">
        <v>554</v>
      </c>
      <c r="F588" s="9"/>
      <c r="G588" s="16">
        <f>G589</f>
        <v>424500</v>
      </c>
      <c r="H588" s="16">
        <f t="shared" si="161"/>
        <v>425601</v>
      </c>
      <c r="I588" s="16">
        <f t="shared" si="161"/>
        <v>425601</v>
      </c>
      <c r="J588" s="16">
        <f t="shared" si="161"/>
        <v>425601</v>
      </c>
      <c r="K588" s="41">
        <f t="shared" si="141"/>
        <v>100</v>
      </c>
    </row>
    <row r="589" spans="1:11" ht="38.25" outlineLevel="1" x14ac:dyDescent="0.2">
      <c r="A589" s="14" t="s">
        <v>258</v>
      </c>
      <c r="B589" s="14" t="s">
        <v>251</v>
      </c>
      <c r="C589" s="14" t="s">
        <v>586</v>
      </c>
      <c r="D589" s="14"/>
      <c r="E589" s="15" t="s">
        <v>587</v>
      </c>
      <c r="F589" s="9"/>
      <c r="G589" s="16">
        <f>G590</f>
        <v>424500</v>
      </c>
      <c r="H589" s="16">
        <f t="shared" si="161"/>
        <v>425601</v>
      </c>
      <c r="I589" s="16">
        <f t="shared" si="161"/>
        <v>425601</v>
      </c>
      <c r="J589" s="16">
        <f t="shared" si="161"/>
        <v>425601</v>
      </c>
      <c r="K589" s="41">
        <f t="shared" ref="K589:K652" si="162">J589/I589*100</f>
        <v>100</v>
      </c>
    </row>
    <row r="590" spans="1:11" ht="38.25" outlineLevel="1" x14ac:dyDescent="0.2">
      <c r="A590" s="14" t="s">
        <v>258</v>
      </c>
      <c r="B590" s="14" t="s">
        <v>251</v>
      </c>
      <c r="C590" s="14" t="s">
        <v>285</v>
      </c>
      <c r="D590" s="14"/>
      <c r="E590" s="15" t="s">
        <v>286</v>
      </c>
      <c r="F590" s="9"/>
      <c r="G590" s="16">
        <f>G591+G592</f>
        <v>424500</v>
      </c>
      <c r="H590" s="16">
        <f t="shared" ref="H590:J590" si="163">H591+H592</f>
        <v>425601</v>
      </c>
      <c r="I590" s="16">
        <f t="shared" si="163"/>
        <v>425601</v>
      </c>
      <c r="J590" s="16">
        <f t="shared" si="163"/>
        <v>425601</v>
      </c>
      <c r="K590" s="41">
        <f t="shared" si="162"/>
        <v>100</v>
      </c>
    </row>
    <row r="591" spans="1:11" ht="76.5" outlineLevel="1" x14ac:dyDescent="0.2">
      <c r="A591" s="13" t="s">
        <v>258</v>
      </c>
      <c r="B591" s="13" t="s">
        <v>251</v>
      </c>
      <c r="C591" s="13" t="s">
        <v>285</v>
      </c>
      <c r="D591" s="13" t="s">
        <v>10</v>
      </c>
      <c r="E591" s="9" t="s">
        <v>12</v>
      </c>
      <c r="F591" s="9"/>
      <c r="G591" s="16">
        <v>158500</v>
      </c>
      <c r="H591" s="19">
        <v>82300</v>
      </c>
      <c r="I591" s="19">
        <v>82300</v>
      </c>
      <c r="J591" s="19">
        <v>82300</v>
      </c>
      <c r="K591" s="41">
        <f t="shared" si="162"/>
        <v>100</v>
      </c>
    </row>
    <row r="592" spans="1:11" ht="38.25" outlineLevel="1" x14ac:dyDescent="0.2">
      <c r="A592" s="13" t="s">
        <v>258</v>
      </c>
      <c r="B592" s="13" t="s">
        <v>251</v>
      </c>
      <c r="C592" s="13" t="s">
        <v>285</v>
      </c>
      <c r="D592" s="13" t="s">
        <v>13</v>
      </c>
      <c r="E592" s="9" t="s">
        <v>14</v>
      </c>
      <c r="F592" s="9"/>
      <c r="G592" s="16">
        <v>266000</v>
      </c>
      <c r="H592" s="19">
        <v>343301</v>
      </c>
      <c r="I592" s="19">
        <v>343301</v>
      </c>
      <c r="J592" s="19">
        <v>343301</v>
      </c>
      <c r="K592" s="41">
        <f t="shared" si="162"/>
        <v>100</v>
      </c>
    </row>
    <row r="593" spans="1:11" ht="38.25" x14ac:dyDescent="0.2">
      <c r="A593" s="54" t="s">
        <v>287</v>
      </c>
      <c r="B593" s="55"/>
      <c r="C593" s="55"/>
      <c r="D593" s="55"/>
      <c r="E593" s="62" t="s">
        <v>288</v>
      </c>
      <c r="F593" s="62"/>
      <c r="G593" s="47">
        <v>29737408.690000001</v>
      </c>
      <c r="H593" s="63">
        <v>44918072.890000001</v>
      </c>
      <c r="I593" s="63">
        <v>44918072.890000001</v>
      </c>
      <c r="J593" s="48">
        <v>43594532.359999999</v>
      </c>
      <c r="K593" s="41">
        <f t="shared" si="162"/>
        <v>97.053434297501539</v>
      </c>
    </row>
    <row r="594" spans="1:11" x14ac:dyDescent="0.2">
      <c r="A594" s="14" t="s">
        <v>287</v>
      </c>
      <c r="B594" s="14" t="s">
        <v>340</v>
      </c>
      <c r="C594" s="14"/>
      <c r="D594" s="14"/>
      <c r="E594" s="15" t="s">
        <v>341</v>
      </c>
      <c r="F594" s="7"/>
      <c r="G594" s="17">
        <f>G595+G611</f>
        <v>8604016.379999999</v>
      </c>
      <c r="H594" s="17">
        <f t="shared" ref="H594:J594" si="164">H595+H611</f>
        <v>10091624.08</v>
      </c>
      <c r="I594" s="17">
        <f t="shared" si="164"/>
        <v>10091624.08</v>
      </c>
      <c r="J594" s="17">
        <f t="shared" si="164"/>
        <v>10091624.08</v>
      </c>
      <c r="K594" s="41">
        <f t="shared" si="162"/>
        <v>100</v>
      </c>
    </row>
    <row r="595" spans="1:11" ht="63.75" x14ac:dyDescent="0.2">
      <c r="A595" s="14" t="s">
        <v>287</v>
      </c>
      <c r="B595" s="14" t="s">
        <v>31</v>
      </c>
      <c r="C595" s="14"/>
      <c r="D595" s="14"/>
      <c r="E595" s="15" t="s">
        <v>355</v>
      </c>
      <c r="F595" s="7"/>
      <c r="G595" s="17">
        <f>G596+G607</f>
        <v>7237018.3799999999</v>
      </c>
      <c r="H595" s="17">
        <f t="shared" ref="H595:J595" si="165">H596+H607</f>
        <v>7552752.6799999997</v>
      </c>
      <c r="I595" s="17">
        <f t="shared" si="165"/>
        <v>7552752.6799999997</v>
      </c>
      <c r="J595" s="17">
        <f t="shared" si="165"/>
        <v>7552752.6799999997</v>
      </c>
      <c r="K595" s="41">
        <f t="shared" si="162"/>
        <v>100</v>
      </c>
    </row>
    <row r="596" spans="1:11" ht="63.75" x14ac:dyDescent="0.2">
      <c r="A596" s="14" t="s">
        <v>287</v>
      </c>
      <c r="B596" s="14" t="s">
        <v>31</v>
      </c>
      <c r="C596" s="14" t="s">
        <v>588</v>
      </c>
      <c r="D596" s="14"/>
      <c r="E596" s="15" t="s">
        <v>591</v>
      </c>
      <c r="F596" s="7"/>
      <c r="G596" s="17">
        <f>G597+G603</f>
        <v>7237018.3799999999</v>
      </c>
      <c r="H596" s="17">
        <f t="shared" ref="H596:J596" si="166">H597+H603</f>
        <v>7507182.6799999997</v>
      </c>
      <c r="I596" s="17">
        <f t="shared" si="166"/>
        <v>7507182.6799999997</v>
      </c>
      <c r="J596" s="17">
        <f t="shared" si="166"/>
        <v>7507182.6799999997</v>
      </c>
      <c r="K596" s="41">
        <f t="shared" si="162"/>
        <v>100</v>
      </c>
    </row>
    <row r="597" spans="1:11" ht="38.25" x14ac:dyDescent="0.2">
      <c r="A597" s="14" t="s">
        <v>287</v>
      </c>
      <c r="B597" s="14" t="s">
        <v>31</v>
      </c>
      <c r="C597" s="14" t="s">
        <v>589</v>
      </c>
      <c r="D597" s="14"/>
      <c r="E597" s="15" t="s">
        <v>590</v>
      </c>
      <c r="F597" s="7"/>
      <c r="G597" s="17">
        <f>G598+G601</f>
        <v>93200</v>
      </c>
      <c r="H597" s="17">
        <f t="shared" ref="H597:J597" si="167">H598+H601</f>
        <v>95600</v>
      </c>
      <c r="I597" s="17">
        <f t="shared" si="167"/>
        <v>95600</v>
      </c>
      <c r="J597" s="17">
        <f t="shared" si="167"/>
        <v>95600</v>
      </c>
      <c r="K597" s="41">
        <f t="shared" si="162"/>
        <v>100</v>
      </c>
    </row>
    <row r="598" spans="1:11" ht="89.25" x14ac:dyDescent="0.2">
      <c r="A598" s="14" t="s">
        <v>287</v>
      </c>
      <c r="B598" s="14" t="s">
        <v>31</v>
      </c>
      <c r="C598" s="14" t="s">
        <v>289</v>
      </c>
      <c r="D598" s="14"/>
      <c r="E598" s="15" t="s">
        <v>290</v>
      </c>
      <c r="F598" s="7"/>
      <c r="G598" s="17">
        <f>G599+G600</f>
        <v>92200</v>
      </c>
      <c r="H598" s="17">
        <f t="shared" ref="H598:J598" si="168">H599+H600</f>
        <v>94500</v>
      </c>
      <c r="I598" s="17">
        <f t="shared" si="168"/>
        <v>94500</v>
      </c>
      <c r="J598" s="17">
        <f t="shared" si="168"/>
        <v>94500</v>
      </c>
      <c r="K598" s="41">
        <f t="shared" si="162"/>
        <v>100</v>
      </c>
    </row>
    <row r="599" spans="1:11" ht="76.5" outlineLevel="1" x14ac:dyDescent="0.2">
      <c r="A599" s="22" t="s">
        <v>287</v>
      </c>
      <c r="B599" s="22" t="s">
        <v>31</v>
      </c>
      <c r="C599" s="22" t="s">
        <v>289</v>
      </c>
      <c r="D599" s="22" t="s">
        <v>10</v>
      </c>
      <c r="E599" s="8" t="s">
        <v>12</v>
      </c>
      <c r="F599" s="8"/>
      <c r="G599" s="18">
        <v>87800</v>
      </c>
      <c r="H599" s="23">
        <v>90100</v>
      </c>
      <c r="I599" s="23">
        <v>90100</v>
      </c>
      <c r="J599" s="23">
        <v>90100</v>
      </c>
      <c r="K599" s="41">
        <f t="shared" si="162"/>
        <v>100</v>
      </c>
    </row>
    <row r="600" spans="1:11" ht="38.25" outlineLevel="1" x14ac:dyDescent="0.2">
      <c r="A600" s="13" t="s">
        <v>287</v>
      </c>
      <c r="B600" s="13" t="s">
        <v>31</v>
      </c>
      <c r="C600" s="13" t="s">
        <v>289</v>
      </c>
      <c r="D600" s="13" t="s">
        <v>13</v>
      </c>
      <c r="E600" s="9" t="s">
        <v>14</v>
      </c>
      <c r="F600" s="9"/>
      <c r="G600" s="16">
        <v>4400</v>
      </c>
      <c r="H600" s="19">
        <v>4400</v>
      </c>
      <c r="I600" s="19">
        <v>4400</v>
      </c>
      <c r="J600" s="19">
        <v>4400</v>
      </c>
      <c r="K600" s="41">
        <f t="shared" si="162"/>
        <v>100</v>
      </c>
    </row>
    <row r="601" spans="1:11" ht="76.5" outlineLevel="1" x14ac:dyDescent="0.2">
      <c r="A601" s="13" t="s">
        <v>287</v>
      </c>
      <c r="B601" s="13" t="s">
        <v>31</v>
      </c>
      <c r="C601" s="13" t="s">
        <v>291</v>
      </c>
      <c r="D601" s="13"/>
      <c r="E601" s="9" t="s">
        <v>292</v>
      </c>
      <c r="F601" s="9"/>
      <c r="G601" s="16">
        <v>1000</v>
      </c>
      <c r="H601" s="19">
        <v>1100</v>
      </c>
      <c r="I601" s="19">
        <v>1100</v>
      </c>
      <c r="J601" s="19">
        <v>1100</v>
      </c>
      <c r="K601" s="41">
        <f t="shared" si="162"/>
        <v>100</v>
      </c>
    </row>
    <row r="602" spans="1:11" ht="38.25" outlineLevel="1" x14ac:dyDescent="0.2">
      <c r="A602" s="13" t="s">
        <v>287</v>
      </c>
      <c r="B602" s="13" t="s">
        <v>31</v>
      </c>
      <c r="C602" s="13" t="s">
        <v>291</v>
      </c>
      <c r="D602" s="13" t="s">
        <v>13</v>
      </c>
      <c r="E602" s="9" t="s">
        <v>14</v>
      </c>
      <c r="F602" s="9"/>
      <c r="G602" s="16">
        <v>1000</v>
      </c>
      <c r="H602" s="19">
        <v>1100</v>
      </c>
      <c r="I602" s="19">
        <v>1100</v>
      </c>
      <c r="J602" s="19">
        <v>1100</v>
      </c>
      <c r="K602" s="41">
        <f t="shared" si="162"/>
        <v>100</v>
      </c>
    </row>
    <row r="603" spans="1:11" ht="38.25" outlineLevel="1" x14ac:dyDescent="0.2">
      <c r="A603" s="14" t="s">
        <v>287</v>
      </c>
      <c r="B603" s="14" t="s">
        <v>31</v>
      </c>
      <c r="C603" s="14" t="s">
        <v>592</v>
      </c>
      <c r="D603" s="14"/>
      <c r="E603" s="15" t="s">
        <v>352</v>
      </c>
      <c r="F603" s="9"/>
      <c r="G603" s="16">
        <f>G604</f>
        <v>7143818.3799999999</v>
      </c>
      <c r="H603" s="16">
        <f t="shared" ref="H603:J603" si="169">H604</f>
        <v>7411582.6799999997</v>
      </c>
      <c r="I603" s="16">
        <f t="shared" si="169"/>
        <v>7411582.6799999997</v>
      </c>
      <c r="J603" s="16">
        <f t="shared" si="169"/>
        <v>7411582.6799999997</v>
      </c>
      <c r="K603" s="41">
        <f t="shared" si="162"/>
        <v>100</v>
      </c>
    </row>
    <row r="604" spans="1:11" ht="25.5" outlineLevel="1" x14ac:dyDescent="0.2">
      <c r="A604" s="14" t="s">
        <v>287</v>
      </c>
      <c r="B604" s="14" t="s">
        <v>31</v>
      </c>
      <c r="C604" s="14" t="s">
        <v>293</v>
      </c>
      <c r="D604" s="14"/>
      <c r="E604" s="15" t="s">
        <v>23</v>
      </c>
      <c r="F604" s="9"/>
      <c r="G604" s="16">
        <f>G605+G606</f>
        <v>7143818.3799999999</v>
      </c>
      <c r="H604" s="16">
        <f t="shared" ref="H604:J604" si="170">H605+H606</f>
        <v>7411582.6799999997</v>
      </c>
      <c r="I604" s="16">
        <f t="shared" si="170"/>
        <v>7411582.6799999997</v>
      </c>
      <c r="J604" s="16">
        <f t="shared" si="170"/>
        <v>7411582.6799999997</v>
      </c>
      <c r="K604" s="41">
        <f t="shared" si="162"/>
        <v>100</v>
      </c>
    </row>
    <row r="605" spans="1:11" ht="76.5" outlineLevel="1" x14ac:dyDescent="0.2">
      <c r="A605" s="13" t="s">
        <v>287</v>
      </c>
      <c r="B605" s="13" t="s">
        <v>31</v>
      </c>
      <c r="C605" s="13" t="s">
        <v>293</v>
      </c>
      <c r="D605" s="13" t="s">
        <v>10</v>
      </c>
      <c r="E605" s="9" t="s">
        <v>12</v>
      </c>
      <c r="F605" s="9"/>
      <c r="G605" s="16">
        <v>6517618.3799999999</v>
      </c>
      <c r="H605" s="19">
        <v>6669394.0499999998</v>
      </c>
      <c r="I605" s="19">
        <v>6669394.0499999998</v>
      </c>
      <c r="J605" s="19">
        <v>6669394.0499999998</v>
      </c>
      <c r="K605" s="41">
        <f t="shared" si="162"/>
        <v>100</v>
      </c>
    </row>
    <row r="606" spans="1:11" ht="38.25" outlineLevel="1" x14ac:dyDescent="0.2">
      <c r="A606" s="13" t="s">
        <v>287</v>
      </c>
      <c r="B606" s="13" t="s">
        <v>31</v>
      </c>
      <c r="C606" s="13" t="s">
        <v>293</v>
      </c>
      <c r="D606" s="13" t="s">
        <v>13</v>
      </c>
      <c r="E606" s="9" t="s">
        <v>14</v>
      </c>
      <c r="F606" s="9"/>
      <c r="G606" s="16">
        <v>626200</v>
      </c>
      <c r="H606" s="19">
        <v>742188.63</v>
      </c>
      <c r="I606" s="19">
        <v>742188.63</v>
      </c>
      <c r="J606" s="19">
        <v>742188.63</v>
      </c>
      <c r="K606" s="41">
        <f t="shared" si="162"/>
        <v>100</v>
      </c>
    </row>
    <row r="607" spans="1:11" outlineLevel="1" x14ac:dyDescent="0.2">
      <c r="A607" s="14" t="s">
        <v>287</v>
      </c>
      <c r="B607" s="14" t="s">
        <v>31</v>
      </c>
      <c r="C607" s="14" t="s">
        <v>343</v>
      </c>
      <c r="D607" s="14"/>
      <c r="E607" s="15" t="s">
        <v>344</v>
      </c>
      <c r="F607" s="9"/>
      <c r="G607" s="16">
        <v>0</v>
      </c>
      <c r="H607" s="19">
        <v>45570</v>
      </c>
      <c r="I607" s="19">
        <v>45570</v>
      </c>
      <c r="J607" s="19">
        <v>45570</v>
      </c>
      <c r="K607" s="41">
        <f t="shared" si="162"/>
        <v>100</v>
      </c>
    </row>
    <row r="608" spans="1:11" ht="38.25" outlineLevel="1" x14ac:dyDescent="0.2">
      <c r="A608" s="14" t="s">
        <v>287</v>
      </c>
      <c r="B608" s="14" t="s">
        <v>31</v>
      </c>
      <c r="C608" s="14" t="s">
        <v>356</v>
      </c>
      <c r="D608" s="14"/>
      <c r="E608" s="15" t="s">
        <v>357</v>
      </c>
      <c r="F608" s="9"/>
      <c r="G608" s="16">
        <v>0</v>
      </c>
      <c r="H608" s="19">
        <v>45570</v>
      </c>
      <c r="I608" s="19">
        <v>45570</v>
      </c>
      <c r="J608" s="19">
        <v>45570</v>
      </c>
      <c r="K608" s="41">
        <f t="shared" si="162"/>
        <v>100</v>
      </c>
    </row>
    <row r="609" spans="1:11" ht="25.5" outlineLevel="1" x14ac:dyDescent="0.2">
      <c r="A609" s="14" t="s">
        <v>287</v>
      </c>
      <c r="B609" s="14" t="s">
        <v>31</v>
      </c>
      <c r="C609" s="14" t="s">
        <v>29</v>
      </c>
      <c r="D609" s="14"/>
      <c r="E609" s="15" t="s">
        <v>30</v>
      </c>
      <c r="F609" s="9"/>
      <c r="G609" s="16">
        <v>0</v>
      </c>
      <c r="H609" s="19">
        <v>45570</v>
      </c>
      <c r="I609" s="19">
        <v>45570</v>
      </c>
      <c r="J609" s="19">
        <v>45570</v>
      </c>
      <c r="K609" s="41">
        <f t="shared" si="162"/>
        <v>100</v>
      </c>
    </row>
    <row r="610" spans="1:11" ht="76.5" outlineLevel="1" x14ac:dyDescent="0.2">
      <c r="A610" s="13" t="s">
        <v>287</v>
      </c>
      <c r="B610" s="13" t="s">
        <v>31</v>
      </c>
      <c r="C610" s="13" t="s">
        <v>29</v>
      </c>
      <c r="D610" s="13" t="s">
        <v>10</v>
      </c>
      <c r="E610" s="9" t="s">
        <v>12</v>
      </c>
      <c r="F610" s="9"/>
      <c r="G610" s="16">
        <v>0</v>
      </c>
      <c r="H610" s="19">
        <v>45570</v>
      </c>
      <c r="I610" s="19">
        <v>45570</v>
      </c>
      <c r="J610" s="19">
        <v>45570</v>
      </c>
      <c r="K610" s="41">
        <f t="shared" si="162"/>
        <v>100</v>
      </c>
    </row>
    <row r="611" spans="1:11" outlineLevel="1" x14ac:dyDescent="0.2">
      <c r="A611" s="14" t="s">
        <v>287</v>
      </c>
      <c r="B611" s="14" t="s">
        <v>50</v>
      </c>
      <c r="C611" s="14"/>
      <c r="D611" s="14"/>
      <c r="E611" s="15" t="s">
        <v>372</v>
      </c>
      <c r="F611" s="9"/>
      <c r="G611" s="16">
        <f>G612</f>
        <v>1366998</v>
      </c>
      <c r="H611" s="16">
        <f t="shared" ref="H611:J611" si="171">H612</f>
        <v>2538871.4000000004</v>
      </c>
      <c r="I611" s="16">
        <f t="shared" si="171"/>
        <v>2538871.4000000004</v>
      </c>
      <c r="J611" s="16">
        <f t="shared" si="171"/>
        <v>2538871.4000000004</v>
      </c>
      <c r="K611" s="41">
        <f t="shared" si="162"/>
        <v>100</v>
      </c>
    </row>
    <row r="612" spans="1:11" ht="63.75" outlineLevel="1" x14ac:dyDescent="0.2">
      <c r="A612" s="14" t="s">
        <v>287</v>
      </c>
      <c r="B612" s="14" t="s">
        <v>50</v>
      </c>
      <c r="C612" s="14" t="s">
        <v>588</v>
      </c>
      <c r="D612" s="14"/>
      <c r="E612" s="15" t="s">
        <v>591</v>
      </c>
      <c r="F612" s="9"/>
      <c r="G612" s="16">
        <f>G613+G621</f>
        <v>1366998</v>
      </c>
      <c r="H612" s="16">
        <f t="shared" ref="H612:J612" si="172">H613+H621</f>
        <v>2538871.4000000004</v>
      </c>
      <c r="I612" s="16">
        <f t="shared" si="172"/>
        <v>2538871.4000000004</v>
      </c>
      <c r="J612" s="16">
        <f t="shared" si="172"/>
        <v>2538871.4000000004</v>
      </c>
      <c r="K612" s="41">
        <f t="shared" si="162"/>
        <v>100</v>
      </c>
    </row>
    <row r="613" spans="1:11" ht="38.25" outlineLevel="1" x14ac:dyDescent="0.2">
      <c r="A613" s="14" t="s">
        <v>287</v>
      </c>
      <c r="B613" s="14" t="s">
        <v>50</v>
      </c>
      <c r="C613" s="14" t="s">
        <v>593</v>
      </c>
      <c r="D613" s="14"/>
      <c r="E613" s="15" t="s">
        <v>594</v>
      </c>
      <c r="F613" s="9"/>
      <c r="G613" s="16">
        <f>G614+G617+G619</f>
        <v>1341998</v>
      </c>
      <c r="H613" s="16">
        <f t="shared" ref="H613:J613" si="173">H614+H617+H619</f>
        <v>2517072.3600000003</v>
      </c>
      <c r="I613" s="16">
        <f t="shared" si="173"/>
        <v>2517072.3600000003</v>
      </c>
      <c r="J613" s="16">
        <f t="shared" si="173"/>
        <v>2517072.3600000003</v>
      </c>
      <c r="K613" s="41">
        <f t="shared" si="162"/>
        <v>100</v>
      </c>
    </row>
    <row r="614" spans="1:11" ht="38.25" outlineLevel="1" x14ac:dyDescent="0.2">
      <c r="A614" s="14" t="s">
        <v>287</v>
      </c>
      <c r="B614" s="14" t="s">
        <v>50</v>
      </c>
      <c r="C614" s="14" t="s">
        <v>294</v>
      </c>
      <c r="D614" s="14"/>
      <c r="E614" s="15" t="s">
        <v>295</v>
      </c>
      <c r="F614" s="9"/>
      <c r="G614" s="16">
        <f>G615+G616</f>
        <v>1317296</v>
      </c>
      <c r="H614" s="16">
        <f t="shared" ref="H614:J614" si="174">H615+H616</f>
        <v>937883.39</v>
      </c>
      <c r="I614" s="16">
        <f t="shared" si="174"/>
        <v>937883.39</v>
      </c>
      <c r="J614" s="16">
        <f t="shared" si="174"/>
        <v>937883.39</v>
      </c>
      <c r="K614" s="41">
        <f t="shared" si="162"/>
        <v>100</v>
      </c>
    </row>
    <row r="615" spans="1:11" ht="38.25" outlineLevel="1" x14ac:dyDescent="0.2">
      <c r="A615" s="13" t="s">
        <v>287</v>
      </c>
      <c r="B615" s="13" t="s">
        <v>50</v>
      </c>
      <c r="C615" s="13" t="s">
        <v>294</v>
      </c>
      <c r="D615" s="13" t="s">
        <v>13</v>
      </c>
      <c r="E615" s="9" t="s">
        <v>14</v>
      </c>
      <c r="F615" s="9"/>
      <c r="G615" s="16">
        <v>1267296</v>
      </c>
      <c r="H615" s="19">
        <v>685283.39</v>
      </c>
      <c r="I615" s="19">
        <v>685283.39</v>
      </c>
      <c r="J615" s="19">
        <v>685283.39</v>
      </c>
      <c r="K615" s="41">
        <f t="shared" si="162"/>
        <v>100</v>
      </c>
    </row>
    <row r="616" spans="1:11" outlineLevel="1" x14ac:dyDescent="0.2">
      <c r="A616" s="13" t="s">
        <v>287</v>
      </c>
      <c r="B616" s="13" t="s">
        <v>50</v>
      </c>
      <c r="C616" s="13" t="s">
        <v>294</v>
      </c>
      <c r="D616" s="13" t="s">
        <v>33</v>
      </c>
      <c r="E616" s="9" t="s">
        <v>34</v>
      </c>
      <c r="F616" s="9"/>
      <c r="G616" s="16">
        <v>50000</v>
      </c>
      <c r="H616" s="19">
        <v>252600</v>
      </c>
      <c r="I616" s="19">
        <v>252600</v>
      </c>
      <c r="J616" s="19">
        <v>252600</v>
      </c>
      <c r="K616" s="41">
        <f t="shared" si="162"/>
        <v>100</v>
      </c>
    </row>
    <row r="617" spans="1:11" ht="25.5" outlineLevel="1" x14ac:dyDescent="0.2">
      <c r="A617" s="13" t="s">
        <v>287</v>
      </c>
      <c r="B617" s="13" t="s">
        <v>50</v>
      </c>
      <c r="C617" s="13" t="s">
        <v>296</v>
      </c>
      <c r="D617" s="13"/>
      <c r="E617" s="9" t="s">
        <v>297</v>
      </c>
      <c r="F617" s="9"/>
      <c r="G617" s="16">
        <v>0</v>
      </c>
      <c r="H617" s="19">
        <v>298271.09999999998</v>
      </c>
      <c r="I617" s="19">
        <v>298271.09999999998</v>
      </c>
      <c r="J617" s="19">
        <v>298271.09999999998</v>
      </c>
      <c r="K617" s="41">
        <f t="shared" si="162"/>
        <v>100</v>
      </c>
    </row>
    <row r="618" spans="1:11" ht="38.25" outlineLevel="1" x14ac:dyDescent="0.2">
      <c r="A618" s="13" t="s">
        <v>287</v>
      </c>
      <c r="B618" s="13" t="s">
        <v>50</v>
      </c>
      <c r="C618" s="13" t="s">
        <v>296</v>
      </c>
      <c r="D618" s="13" t="s">
        <v>13</v>
      </c>
      <c r="E618" s="9" t="s">
        <v>14</v>
      </c>
      <c r="F618" s="9"/>
      <c r="G618" s="16">
        <v>0</v>
      </c>
      <c r="H618" s="19">
        <v>298271.09999999998</v>
      </c>
      <c r="I618" s="19">
        <v>298271.09999999998</v>
      </c>
      <c r="J618" s="19">
        <v>298271.09999999998</v>
      </c>
      <c r="K618" s="41">
        <f t="shared" si="162"/>
        <v>100</v>
      </c>
    </row>
    <row r="619" spans="1:11" ht="25.5" outlineLevel="1" x14ac:dyDescent="0.2">
      <c r="A619" s="13" t="s">
        <v>287</v>
      </c>
      <c r="B619" s="13" t="s">
        <v>50</v>
      </c>
      <c r="C619" s="13" t="s">
        <v>298</v>
      </c>
      <c r="D619" s="13"/>
      <c r="E619" s="9" t="s">
        <v>297</v>
      </c>
      <c r="F619" s="9"/>
      <c r="G619" s="16">
        <v>24702</v>
      </c>
      <c r="H619" s="19">
        <v>1280917.8700000001</v>
      </c>
      <c r="I619" s="19">
        <v>1280917.8700000001</v>
      </c>
      <c r="J619" s="19">
        <v>1280917.8700000001</v>
      </c>
      <c r="K619" s="41">
        <f t="shared" si="162"/>
        <v>100</v>
      </c>
    </row>
    <row r="620" spans="1:11" ht="38.25" outlineLevel="1" x14ac:dyDescent="0.2">
      <c r="A620" s="13" t="s">
        <v>287</v>
      </c>
      <c r="B620" s="13" t="s">
        <v>50</v>
      </c>
      <c r="C620" s="13" t="s">
        <v>298</v>
      </c>
      <c r="D620" s="13" t="s">
        <v>13</v>
      </c>
      <c r="E620" s="9" t="s">
        <v>14</v>
      </c>
      <c r="F620" s="9"/>
      <c r="G620" s="16">
        <v>24702</v>
      </c>
      <c r="H620" s="19">
        <v>1280917.8700000001</v>
      </c>
      <c r="I620" s="19">
        <v>1280917.8700000001</v>
      </c>
      <c r="J620" s="19">
        <v>1280917.8700000001</v>
      </c>
      <c r="K620" s="41">
        <f t="shared" si="162"/>
        <v>100</v>
      </c>
    </row>
    <row r="621" spans="1:11" ht="25.5" outlineLevel="1" x14ac:dyDescent="0.2">
      <c r="A621" s="14" t="s">
        <v>287</v>
      </c>
      <c r="B621" s="14" t="s">
        <v>50</v>
      </c>
      <c r="C621" s="14" t="s">
        <v>595</v>
      </c>
      <c r="D621" s="14"/>
      <c r="E621" s="15" t="s">
        <v>596</v>
      </c>
      <c r="F621" s="9"/>
      <c r="G621" s="16">
        <v>25000</v>
      </c>
      <c r="H621" s="19">
        <v>21799.040000000001</v>
      </c>
      <c r="I621" s="19">
        <v>21799.040000000001</v>
      </c>
      <c r="J621" s="19">
        <v>21799.040000000001</v>
      </c>
      <c r="K621" s="41">
        <f t="shared" si="162"/>
        <v>100</v>
      </c>
    </row>
    <row r="622" spans="1:11" ht="38.25" outlineLevel="1" x14ac:dyDescent="0.2">
      <c r="A622" s="14" t="s">
        <v>287</v>
      </c>
      <c r="B622" s="14" t="s">
        <v>50</v>
      </c>
      <c r="C622" s="14" t="s">
        <v>299</v>
      </c>
      <c r="D622" s="14"/>
      <c r="E622" s="15" t="s">
        <v>300</v>
      </c>
      <c r="F622" s="9"/>
      <c r="G622" s="16">
        <v>25000</v>
      </c>
      <c r="H622" s="19">
        <v>21799.040000000001</v>
      </c>
      <c r="I622" s="19">
        <v>21799.040000000001</v>
      </c>
      <c r="J622" s="19">
        <v>21799.040000000001</v>
      </c>
      <c r="K622" s="41">
        <f t="shared" si="162"/>
        <v>100</v>
      </c>
    </row>
    <row r="623" spans="1:11" ht="38.25" outlineLevel="1" x14ac:dyDescent="0.2">
      <c r="A623" s="13" t="s">
        <v>287</v>
      </c>
      <c r="B623" s="13" t="s">
        <v>50</v>
      </c>
      <c r="C623" s="13" t="s">
        <v>299</v>
      </c>
      <c r="D623" s="13" t="s">
        <v>13</v>
      </c>
      <c r="E623" s="9" t="s">
        <v>14</v>
      </c>
      <c r="F623" s="9"/>
      <c r="G623" s="16">
        <v>25000</v>
      </c>
      <c r="H623" s="19">
        <v>21799.040000000001</v>
      </c>
      <c r="I623" s="19">
        <v>21799.040000000001</v>
      </c>
      <c r="J623" s="19">
        <v>21799.040000000001</v>
      </c>
      <c r="K623" s="41">
        <f t="shared" si="162"/>
        <v>100</v>
      </c>
    </row>
    <row r="624" spans="1:11" outlineLevel="1" x14ac:dyDescent="0.2">
      <c r="A624" s="14" t="s">
        <v>287</v>
      </c>
      <c r="B624" s="14" t="s">
        <v>400</v>
      </c>
      <c r="C624" s="14"/>
      <c r="D624" s="14"/>
      <c r="E624" s="15" t="s">
        <v>401</v>
      </c>
      <c r="F624" s="9"/>
      <c r="G624" s="16">
        <f>G625+G632+G637</f>
        <v>206000</v>
      </c>
      <c r="H624" s="16">
        <f t="shared" ref="H624:J624" si="175">H625+H632+H637</f>
        <v>746550</v>
      </c>
      <c r="I624" s="16">
        <f t="shared" si="175"/>
        <v>746550</v>
      </c>
      <c r="J624" s="16">
        <f t="shared" si="175"/>
        <v>746540.06</v>
      </c>
      <c r="K624" s="41">
        <f t="shared" si="162"/>
        <v>99.998668541959688</v>
      </c>
    </row>
    <row r="625" spans="1:11" outlineLevel="1" x14ac:dyDescent="0.2">
      <c r="A625" s="14" t="s">
        <v>287</v>
      </c>
      <c r="B625" s="14" t="s">
        <v>82</v>
      </c>
      <c r="C625" s="14"/>
      <c r="D625" s="14"/>
      <c r="E625" s="15" t="s">
        <v>402</v>
      </c>
      <c r="F625" s="9"/>
      <c r="G625" s="16">
        <f>G626</f>
        <v>0</v>
      </c>
      <c r="H625" s="16">
        <f t="shared" ref="H625:J626" si="176">H626</f>
        <v>301000</v>
      </c>
      <c r="I625" s="16">
        <f t="shared" si="176"/>
        <v>301000</v>
      </c>
      <c r="J625" s="16">
        <f t="shared" si="176"/>
        <v>300990.06</v>
      </c>
      <c r="K625" s="41">
        <f t="shared" si="162"/>
        <v>99.996697674418598</v>
      </c>
    </row>
    <row r="626" spans="1:11" ht="63.75" outlineLevel="1" x14ac:dyDescent="0.2">
      <c r="A626" s="14" t="s">
        <v>287</v>
      </c>
      <c r="B626" s="14" t="s">
        <v>82</v>
      </c>
      <c r="C626" s="14" t="s">
        <v>588</v>
      </c>
      <c r="D626" s="14"/>
      <c r="E626" s="15" t="s">
        <v>591</v>
      </c>
      <c r="F626" s="9"/>
      <c r="G626" s="16">
        <f>G627</f>
        <v>0</v>
      </c>
      <c r="H626" s="16">
        <f t="shared" si="176"/>
        <v>301000</v>
      </c>
      <c r="I626" s="16">
        <f t="shared" si="176"/>
        <v>301000</v>
      </c>
      <c r="J626" s="16">
        <f t="shared" si="176"/>
        <v>300990.06</v>
      </c>
      <c r="K626" s="41">
        <f t="shared" si="162"/>
        <v>99.996697674418598</v>
      </c>
    </row>
    <row r="627" spans="1:11" ht="38.25" outlineLevel="1" x14ac:dyDescent="0.2">
      <c r="A627" s="14" t="s">
        <v>287</v>
      </c>
      <c r="B627" s="14" t="s">
        <v>82</v>
      </c>
      <c r="C627" s="14" t="s">
        <v>593</v>
      </c>
      <c r="D627" s="14"/>
      <c r="E627" s="15" t="s">
        <v>594</v>
      </c>
      <c r="F627" s="9"/>
      <c r="G627" s="16">
        <f>G628+G630</f>
        <v>0</v>
      </c>
      <c r="H627" s="16">
        <f t="shared" ref="H627:J627" si="177">H628+H630</f>
        <v>301000</v>
      </c>
      <c r="I627" s="16">
        <f t="shared" si="177"/>
        <v>301000</v>
      </c>
      <c r="J627" s="16">
        <f t="shared" si="177"/>
        <v>300990.06</v>
      </c>
      <c r="K627" s="41">
        <f t="shared" si="162"/>
        <v>99.996697674418598</v>
      </c>
    </row>
    <row r="628" spans="1:11" ht="102" outlineLevel="1" x14ac:dyDescent="0.2">
      <c r="A628" s="14" t="s">
        <v>287</v>
      </c>
      <c r="B628" s="14" t="s">
        <v>82</v>
      </c>
      <c r="C628" s="14" t="s">
        <v>301</v>
      </c>
      <c r="D628" s="14"/>
      <c r="E628" s="15" t="s">
        <v>302</v>
      </c>
      <c r="F628" s="9"/>
      <c r="G628" s="16">
        <v>0</v>
      </c>
      <c r="H628" s="16">
        <v>126000</v>
      </c>
      <c r="I628" s="16">
        <v>126000</v>
      </c>
      <c r="J628" s="19">
        <v>125990.06</v>
      </c>
      <c r="K628" s="41">
        <f t="shared" si="162"/>
        <v>99.9921111111111</v>
      </c>
    </row>
    <row r="629" spans="1:11" ht="38.25" outlineLevel="1" x14ac:dyDescent="0.2">
      <c r="A629" s="13" t="s">
        <v>287</v>
      </c>
      <c r="B629" s="13" t="s">
        <v>82</v>
      </c>
      <c r="C629" s="13" t="s">
        <v>301</v>
      </c>
      <c r="D629" s="13" t="s">
        <v>13</v>
      </c>
      <c r="E629" s="9" t="s">
        <v>14</v>
      </c>
      <c r="F629" s="9"/>
      <c r="G629" s="16">
        <v>0</v>
      </c>
      <c r="H629" s="16">
        <v>126000</v>
      </c>
      <c r="I629" s="16">
        <v>126000</v>
      </c>
      <c r="J629" s="19">
        <v>125990.06</v>
      </c>
      <c r="K629" s="41">
        <f t="shared" si="162"/>
        <v>99.9921111111111</v>
      </c>
    </row>
    <row r="630" spans="1:11" ht="153" outlineLevel="1" x14ac:dyDescent="0.2">
      <c r="A630" s="13" t="s">
        <v>287</v>
      </c>
      <c r="B630" s="13" t="s">
        <v>82</v>
      </c>
      <c r="C630" s="13" t="s">
        <v>303</v>
      </c>
      <c r="D630" s="13"/>
      <c r="E630" s="24" t="s">
        <v>304</v>
      </c>
      <c r="F630" s="9"/>
      <c r="G630" s="16">
        <v>0</v>
      </c>
      <c r="H630" s="16">
        <v>175000</v>
      </c>
      <c r="I630" s="16">
        <v>175000</v>
      </c>
      <c r="J630" s="19">
        <v>175000</v>
      </c>
      <c r="K630" s="41">
        <f t="shared" si="162"/>
        <v>100</v>
      </c>
    </row>
    <row r="631" spans="1:11" ht="38.25" outlineLevel="1" x14ac:dyDescent="0.2">
      <c r="A631" s="13" t="s">
        <v>287</v>
      </c>
      <c r="B631" s="13" t="s">
        <v>82</v>
      </c>
      <c r="C631" s="13" t="s">
        <v>303</v>
      </c>
      <c r="D631" s="13" t="s">
        <v>13</v>
      </c>
      <c r="E631" s="9" t="s">
        <v>14</v>
      </c>
      <c r="F631" s="9"/>
      <c r="G631" s="16">
        <v>0</v>
      </c>
      <c r="H631" s="16">
        <v>175000</v>
      </c>
      <c r="I631" s="16">
        <v>175000</v>
      </c>
      <c r="J631" s="19">
        <v>175000</v>
      </c>
      <c r="K631" s="41">
        <f t="shared" si="162"/>
        <v>100</v>
      </c>
    </row>
    <row r="632" spans="1:11" outlineLevel="1" x14ac:dyDescent="0.2">
      <c r="A632" s="14" t="s">
        <v>287</v>
      </c>
      <c r="B632" s="14" t="s">
        <v>305</v>
      </c>
      <c r="C632" s="14"/>
      <c r="D632" s="14"/>
      <c r="E632" s="15" t="s">
        <v>597</v>
      </c>
      <c r="F632" s="9"/>
      <c r="G632" s="16">
        <v>151000</v>
      </c>
      <c r="H632" s="19">
        <v>143550</v>
      </c>
      <c r="I632" s="19">
        <v>143550</v>
      </c>
      <c r="J632" s="19">
        <v>143550</v>
      </c>
      <c r="K632" s="41">
        <f t="shared" si="162"/>
        <v>100</v>
      </c>
    </row>
    <row r="633" spans="1:11" ht="63.75" outlineLevel="1" x14ac:dyDescent="0.2">
      <c r="A633" s="14" t="s">
        <v>287</v>
      </c>
      <c r="B633" s="14" t="s">
        <v>305</v>
      </c>
      <c r="C633" s="14" t="s">
        <v>588</v>
      </c>
      <c r="D633" s="14"/>
      <c r="E633" s="15" t="s">
        <v>591</v>
      </c>
      <c r="F633" s="9"/>
      <c r="G633" s="16">
        <v>151000</v>
      </c>
      <c r="H633" s="19">
        <v>143550</v>
      </c>
      <c r="I633" s="19">
        <v>143550</v>
      </c>
      <c r="J633" s="19">
        <v>143550</v>
      </c>
      <c r="K633" s="41">
        <f t="shared" si="162"/>
        <v>100</v>
      </c>
    </row>
    <row r="634" spans="1:11" outlineLevel="1" x14ac:dyDescent="0.2">
      <c r="A634" s="14" t="s">
        <v>287</v>
      </c>
      <c r="B634" s="14" t="s">
        <v>305</v>
      </c>
      <c r="C634" s="14" t="s">
        <v>598</v>
      </c>
      <c r="D634" s="14"/>
      <c r="E634" s="15" t="s">
        <v>599</v>
      </c>
      <c r="F634" s="9"/>
      <c r="G634" s="16">
        <v>151000</v>
      </c>
      <c r="H634" s="19">
        <v>143550</v>
      </c>
      <c r="I634" s="19">
        <v>143550</v>
      </c>
      <c r="J634" s="19">
        <v>143550</v>
      </c>
      <c r="K634" s="41">
        <f t="shared" si="162"/>
        <v>100</v>
      </c>
    </row>
    <row r="635" spans="1:11" outlineLevel="1" x14ac:dyDescent="0.2">
      <c r="A635" s="14" t="s">
        <v>287</v>
      </c>
      <c r="B635" s="14" t="s">
        <v>305</v>
      </c>
      <c r="C635" s="14" t="s">
        <v>306</v>
      </c>
      <c r="D635" s="14"/>
      <c r="E635" s="15" t="s">
        <v>307</v>
      </c>
      <c r="F635" s="9"/>
      <c r="G635" s="16">
        <v>151000</v>
      </c>
      <c r="H635" s="19">
        <v>143550</v>
      </c>
      <c r="I635" s="19">
        <v>143550</v>
      </c>
      <c r="J635" s="19">
        <v>143550</v>
      </c>
      <c r="K635" s="41">
        <f t="shared" si="162"/>
        <v>100</v>
      </c>
    </row>
    <row r="636" spans="1:11" ht="38.25" outlineLevel="1" x14ac:dyDescent="0.2">
      <c r="A636" s="13" t="s">
        <v>287</v>
      </c>
      <c r="B636" s="13" t="s">
        <v>305</v>
      </c>
      <c r="C636" s="13" t="s">
        <v>306</v>
      </c>
      <c r="D636" s="13" t="s">
        <v>13</v>
      </c>
      <c r="E636" s="9" t="s">
        <v>14</v>
      </c>
      <c r="F636" s="9"/>
      <c r="G636" s="16">
        <v>151000</v>
      </c>
      <c r="H636" s="19">
        <v>143550</v>
      </c>
      <c r="I636" s="19">
        <v>143550</v>
      </c>
      <c r="J636" s="19">
        <v>143550</v>
      </c>
      <c r="K636" s="41">
        <f t="shared" si="162"/>
        <v>100</v>
      </c>
    </row>
    <row r="637" spans="1:11" ht="25.5" outlineLevel="1" x14ac:dyDescent="0.2">
      <c r="A637" s="14" t="s">
        <v>287</v>
      </c>
      <c r="B637" s="14" t="s">
        <v>308</v>
      </c>
      <c r="C637" s="14"/>
      <c r="D637" s="14"/>
      <c r="E637" s="15" t="s">
        <v>600</v>
      </c>
      <c r="F637" s="9"/>
      <c r="G637" s="16">
        <v>55000</v>
      </c>
      <c r="H637" s="19">
        <v>302000</v>
      </c>
      <c r="I637" s="19">
        <v>302000</v>
      </c>
      <c r="J637" s="19">
        <v>302000</v>
      </c>
      <c r="K637" s="41">
        <f t="shared" si="162"/>
        <v>100</v>
      </c>
    </row>
    <row r="638" spans="1:11" ht="63.75" outlineLevel="1" x14ac:dyDescent="0.2">
      <c r="A638" s="14" t="s">
        <v>287</v>
      </c>
      <c r="B638" s="14" t="s">
        <v>308</v>
      </c>
      <c r="C638" s="14" t="s">
        <v>588</v>
      </c>
      <c r="D638" s="14"/>
      <c r="E638" s="15" t="s">
        <v>591</v>
      </c>
      <c r="F638" s="9"/>
      <c r="G638" s="16">
        <v>55000</v>
      </c>
      <c r="H638" s="19">
        <v>302000</v>
      </c>
      <c r="I638" s="19">
        <v>302000</v>
      </c>
      <c r="J638" s="19">
        <v>302000</v>
      </c>
      <c r="K638" s="41">
        <f t="shared" si="162"/>
        <v>100</v>
      </c>
    </row>
    <row r="639" spans="1:11" ht="38.25" outlineLevel="1" x14ac:dyDescent="0.2">
      <c r="A639" s="14" t="s">
        <v>287</v>
      </c>
      <c r="B639" s="14" t="s">
        <v>308</v>
      </c>
      <c r="C639" s="14" t="s">
        <v>593</v>
      </c>
      <c r="D639" s="14"/>
      <c r="E639" s="15" t="s">
        <v>594</v>
      </c>
      <c r="F639" s="9"/>
      <c r="G639" s="16">
        <v>55000</v>
      </c>
      <c r="H639" s="19">
        <v>302000</v>
      </c>
      <c r="I639" s="19">
        <v>302000</v>
      </c>
      <c r="J639" s="19">
        <v>302000</v>
      </c>
      <c r="K639" s="41">
        <f t="shared" si="162"/>
        <v>100</v>
      </c>
    </row>
    <row r="640" spans="1:11" ht="38.25" outlineLevel="1" x14ac:dyDescent="0.2">
      <c r="A640" s="14" t="s">
        <v>287</v>
      </c>
      <c r="B640" s="14" t="s">
        <v>308</v>
      </c>
      <c r="C640" s="14" t="s">
        <v>309</v>
      </c>
      <c r="D640" s="14"/>
      <c r="E640" s="15" t="s">
        <v>310</v>
      </c>
      <c r="F640" s="9"/>
      <c r="G640" s="16">
        <v>55000</v>
      </c>
      <c r="H640" s="19">
        <v>302000</v>
      </c>
      <c r="I640" s="19">
        <v>302000</v>
      </c>
      <c r="J640" s="19">
        <v>302000</v>
      </c>
      <c r="K640" s="41">
        <f t="shared" si="162"/>
        <v>100</v>
      </c>
    </row>
    <row r="641" spans="1:11" ht="38.25" outlineLevel="1" x14ac:dyDescent="0.2">
      <c r="A641" s="13" t="s">
        <v>287</v>
      </c>
      <c r="B641" s="13" t="s">
        <v>308</v>
      </c>
      <c r="C641" s="13" t="s">
        <v>309</v>
      </c>
      <c r="D641" s="13" t="s">
        <v>13</v>
      </c>
      <c r="E641" s="9" t="s">
        <v>14</v>
      </c>
      <c r="F641" s="9"/>
      <c r="G641" s="16">
        <v>55000</v>
      </c>
      <c r="H641" s="19">
        <v>302000</v>
      </c>
      <c r="I641" s="19">
        <v>302000</v>
      </c>
      <c r="J641" s="19">
        <v>302000</v>
      </c>
      <c r="K641" s="41">
        <f t="shared" si="162"/>
        <v>100</v>
      </c>
    </row>
    <row r="642" spans="1:11" ht="25.5" outlineLevel="1" x14ac:dyDescent="0.2">
      <c r="A642" s="14" t="s">
        <v>287</v>
      </c>
      <c r="B642" s="14" t="s">
        <v>422</v>
      </c>
      <c r="C642" s="14"/>
      <c r="D642" s="14"/>
      <c r="E642" s="15" t="s">
        <v>423</v>
      </c>
      <c r="F642" s="9"/>
      <c r="G642" s="16">
        <f>G643+G665</f>
        <v>2202762.4</v>
      </c>
      <c r="H642" s="16">
        <f t="shared" ref="H642:J642" si="178">H643+H665</f>
        <v>14359685.76</v>
      </c>
      <c r="I642" s="16">
        <f t="shared" si="178"/>
        <v>14359685.76</v>
      </c>
      <c r="J642" s="16">
        <f t="shared" si="178"/>
        <v>14359685.76</v>
      </c>
      <c r="K642" s="41">
        <f t="shared" si="162"/>
        <v>100</v>
      </c>
    </row>
    <row r="643" spans="1:11" outlineLevel="1" x14ac:dyDescent="0.2">
      <c r="A643" s="14" t="s">
        <v>287</v>
      </c>
      <c r="B643" s="14" t="s">
        <v>311</v>
      </c>
      <c r="C643" s="14"/>
      <c r="D643" s="14"/>
      <c r="E643" s="15" t="s">
        <v>601</v>
      </c>
      <c r="F643" s="9"/>
      <c r="G643" s="16">
        <f>G644+G655</f>
        <v>1690058.4</v>
      </c>
      <c r="H643" s="16">
        <f t="shared" ref="H643:J643" si="179">H644+H655</f>
        <v>14057726.98</v>
      </c>
      <c r="I643" s="16">
        <f t="shared" si="179"/>
        <v>14057726.98</v>
      </c>
      <c r="J643" s="16">
        <f t="shared" si="179"/>
        <v>14057726.98</v>
      </c>
      <c r="K643" s="41">
        <f t="shared" si="162"/>
        <v>100</v>
      </c>
    </row>
    <row r="644" spans="1:11" ht="63.75" outlineLevel="1" x14ac:dyDescent="0.2">
      <c r="A644" s="14" t="s">
        <v>287</v>
      </c>
      <c r="B644" s="14" t="s">
        <v>311</v>
      </c>
      <c r="C644" s="14" t="s">
        <v>602</v>
      </c>
      <c r="D644" s="14"/>
      <c r="E644" s="15" t="s">
        <v>603</v>
      </c>
      <c r="F644" s="9"/>
      <c r="G644" s="16">
        <f>G645</f>
        <v>1375358.4</v>
      </c>
      <c r="H644" s="16">
        <f t="shared" ref="H644:J644" si="180">H645</f>
        <v>10950717</v>
      </c>
      <c r="I644" s="16">
        <f t="shared" si="180"/>
        <v>10950717</v>
      </c>
      <c r="J644" s="16">
        <f t="shared" si="180"/>
        <v>10950717</v>
      </c>
      <c r="K644" s="41">
        <f t="shared" si="162"/>
        <v>100</v>
      </c>
    </row>
    <row r="645" spans="1:11" ht="38.25" outlineLevel="1" x14ac:dyDescent="0.2">
      <c r="A645" s="14" t="s">
        <v>287</v>
      </c>
      <c r="B645" s="14" t="s">
        <v>311</v>
      </c>
      <c r="C645" s="14" t="s">
        <v>604</v>
      </c>
      <c r="D645" s="14"/>
      <c r="E645" s="15" t="s">
        <v>605</v>
      </c>
      <c r="F645" s="9"/>
      <c r="G645" s="16">
        <f>G646+G648</f>
        <v>1375358.4</v>
      </c>
      <c r="H645" s="16">
        <f t="shared" ref="H645:J645" si="181">H646+H648</f>
        <v>10950717</v>
      </c>
      <c r="I645" s="16">
        <f t="shared" si="181"/>
        <v>10950717</v>
      </c>
      <c r="J645" s="16">
        <f t="shared" si="181"/>
        <v>10950717</v>
      </c>
      <c r="K645" s="41">
        <f t="shared" si="162"/>
        <v>100</v>
      </c>
    </row>
    <row r="646" spans="1:11" ht="25.5" outlineLevel="1" x14ac:dyDescent="0.2">
      <c r="A646" s="13" t="s">
        <v>287</v>
      </c>
      <c r="B646" s="13" t="s">
        <v>311</v>
      </c>
      <c r="C646" s="13" t="s">
        <v>312</v>
      </c>
      <c r="D646" s="13"/>
      <c r="E646" s="9" t="s">
        <v>313</v>
      </c>
      <c r="F646" s="9"/>
      <c r="G646" s="16">
        <v>1375358.4</v>
      </c>
      <c r="H646" s="16">
        <v>0</v>
      </c>
      <c r="I646" s="16">
        <v>0</v>
      </c>
      <c r="J646" s="19">
        <v>0</v>
      </c>
      <c r="K646" s="41">
        <v>0</v>
      </c>
    </row>
    <row r="647" spans="1:11" ht="38.25" outlineLevel="1" x14ac:dyDescent="0.2">
      <c r="A647" s="13" t="s">
        <v>287</v>
      </c>
      <c r="B647" s="13" t="s">
        <v>311</v>
      </c>
      <c r="C647" s="13" t="s">
        <v>312</v>
      </c>
      <c r="D647" s="13" t="s">
        <v>165</v>
      </c>
      <c r="E647" s="9" t="s">
        <v>167</v>
      </c>
      <c r="F647" s="9"/>
      <c r="G647" s="16">
        <v>1375358.4</v>
      </c>
      <c r="H647" s="16">
        <v>0</v>
      </c>
      <c r="I647" s="16">
        <v>0</v>
      </c>
      <c r="J647" s="19">
        <v>0</v>
      </c>
      <c r="K647" s="41">
        <v>0</v>
      </c>
    </row>
    <row r="648" spans="1:11" outlineLevel="1" x14ac:dyDescent="0.2">
      <c r="A648" s="13" t="s">
        <v>287</v>
      </c>
      <c r="B648" s="13" t="s">
        <v>311</v>
      </c>
      <c r="C648" s="13" t="s">
        <v>607</v>
      </c>
      <c r="D648" s="13"/>
      <c r="E648" s="9" t="s">
        <v>606</v>
      </c>
      <c r="F648" s="9"/>
      <c r="G648" s="16">
        <f>G649+G651+G653</f>
        <v>0</v>
      </c>
      <c r="H648" s="16">
        <f t="shared" ref="H648:J648" si="182">H649+H651+H653</f>
        <v>10950717</v>
      </c>
      <c r="I648" s="16">
        <f t="shared" si="182"/>
        <v>10950717</v>
      </c>
      <c r="J648" s="16">
        <f t="shared" si="182"/>
        <v>10950717</v>
      </c>
      <c r="K648" s="41">
        <f t="shared" si="162"/>
        <v>100</v>
      </c>
    </row>
    <row r="649" spans="1:11" ht="38.25" outlineLevel="1" x14ac:dyDescent="0.2">
      <c r="A649" s="13" t="s">
        <v>287</v>
      </c>
      <c r="B649" s="13" t="s">
        <v>311</v>
      </c>
      <c r="C649" s="13" t="s">
        <v>314</v>
      </c>
      <c r="D649" s="13"/>
      <c r="E649" s="9" t="s">
        <v>315</v>
      </c>
      <c r="F649" s="9"/>
      <c r="G649" s="16">
        <v>0</v>
      </c>
      <c r="H649" s="19">
        <v>6099549.3700000001</v>
      </c>
      <c r="I649" s="19">
        <v>6099549.3700000001</v>
      </c>
      <c r="J649" s="19">
        <v>6099549.3700000001</v>
      </c>
      <c r="K649" s="41">
        <f t="shared" si="162"/>
        <v>100</v>
      </c>
    </row>
    <row r="650" spans="1:11" outlineLevel="1" x14ac:dyDescent="0.2">
      <c r="A650" s="13" t="s">
        <v>287</v>
      </c>
      <c r="B650" s="13" t="s">
        <v>311</v>
      </c>
      <c r="C650" s="13" t="s">
        <v>314</v>
      </c>
      <c r="D650" s="13" t="s">
        <v>33</v>
      </c>
      <c r="E650" s="9" t="s">
        <v>34</v>
      </c>
      <c r="F650" s="9"/>
      <c r="G650" s="16">
        <v>0</v>
      </c>
      <c r="H650" s="19">
        <v>6099549.3700000001</v>
      </c>
      <c r="I650" s="19">
        <v>6099549.3700000001</v>
      </c>
      <c r="J650" s="19">
        <v>6099549.3700000001</v>
      </c>
      <c r="K650" s="41">
        <f t="shared" si="162"/>
        <v>100</v>
      </c>
    </row>
    <row r="651" spans="1:11" ht="38.25" outlineLevel="1" x14ac:dyDescent="0.2">
      <c r="A651" s="13" t="s">
        <v>287</v>
      </c>
      <c r="B651" s="13" t="s">
        <v>311</v>
      </c>
      <c r="C651" s="13" t="s">
        <v>316</v>
      </c>
      <c r="D651" s="13"/>
      <c r="E651" s="9" t="s">
        <v>317</v>
      </c>
      <c r="F651" s="9"/>
      <c r="G651" s="16">
        <v>0</v>
      </c>
      <c r="H651" s="19">
        <v>3638375.72</v>
      </c>
      <c r="I651" s="19">
        <v>3638375.72</v>
      </c>
      <c r="J651" s="19">
        <v>3638375.72</v>
      </c>
      <c r="K651" s="41">
        <f t="shared" si="162"/>
        <v>100</v>
      </c>
    </row>
    <row r="652" spans="1:11" outlineLevel="1" x14ac:dyDescent="0.2">
      <c r="A652" s="13" t="s">
        <v>287</v>
      </c>
      <c r="B652" s="13" t="s">
        <v>311</v>
      </c>
      <c r="C652" s="13" t="s">
        <v>316</v>
      </c>
      <c r="D652" s="13" t="s">
        <v>33</v>
      </c>
      <c r="E652" s="9" t="s">
        <v>34</v>
      </c>
      <c r="F652" s="9"/>
      <c r="G652" s="16">
        <v>0</v>
      </c>
      <c r="H652" s="19">
        <v>3638375.72</v>
      </c>
      <c r="I652" s="19">
        <v>3638375.72</v>
      </c>
      <c r="J652" s="19">
        <v>3638375.72</v>
      </c>
      <c r="K652" s="41">
        <f t="shared" si="162"/>
        <v>100</v>
      </c>
    </row>
    <row r="653" spans="1:11" ht="25.5" outlineLevel="1" x14ac:dyDescent="0.2">
      <c r="A653" s="13" t="s">
        <v>287</v>
      </c>
      <c r="B653" s="13" t="s">
        <v>311</v>
      </c>
      <c r="C653" s="13" t="s">
        <v>318</v>
      </c>
      <c r="D653" s="13"/>
      <c r="E653" s="9" t="s">
        <v>313</v>
      </c>
      <c r="F653" s="9"/>
      <c r="G653" s="16">
        <v>0</v>
      </c>
      <c r="H653" s="19">
        <v>1212791.9099999999</v>
      </c>
      <c r="I653" s="19">
        <v>1212791.9099999999</v>
      </c>
      <c r="J653" s="19">
        <v>1212791.9099999999</v>
      </c>
      <c r="K653" s="41">
        <f t="shared" ref="K653:K678" si="183">J653/I653*100</f>
        <v>100</v>
      </c>
    </row>
    <row r="654" spans="1:11" outlineLevel="1" x14ac:dyDescent="0.2">
      <c r="A654" s="13" t="s">
        <v>287</v>
      </c>
      <c r="B654" s="13" t="s">
        <v>311</v>
      </c>
      <c r="C654" s="13" t="s">
        <v>318</v>
      </c>
      <c r="D654" s="13" t="s">
        <v>33</v>
      </c>
      <c r="E654" s="9" t="s">
        <v>34</v>
      </c>
      <c r="F654" s="9"/>
      <c r="G654" s="16">
        <v>0</v>
      </c>
      <c r="H654" s="19">
        <v>1212791.9099999999</v>
      </c>
      <c r="I654" s="19">
        <v>1212791.9099999999</v>
      </c>
      <c r="J654" s="19">
        <v>1212791.9099999999</v>
      </c>
      <c r="K654" s="41">
        <f t="shared" si="183"/>
        <v>100</v>
      </c>
    </row>
    <row r="655" spans="1:11" ht="63.75" outlineLevel="1" x14ac:dyDescent="0.2">
      <c r="A655" s="14" t="s">
        <v>287</v>
      </c>
      <c r="B655" s="14" t="s">
        <v>311</v>
      </c>
      <c r="C655" s="14" t="s">
        <v>588</v>
      </c>
      <c r="D655" s="14"/>
      <c r="E655" s="15" t="s">
        <v>591</v>
      </c>
      <c r="F655" s="9"/>
      <c r="G655" s="16">
        <f>G656</f>
        <v>314700</v>
      </c>
      <c r="H655" s="16">
        <f t="shared" ref="H655:J655" si="184">H656</f>
        <v>3107009.98</v>
      </c>
      <c r="I655" s="16">
        <f t="shared" si="184"/>
        <v>3107009.98</v>
      </c>
      <c r="J655" s="16">
        <f t="shared" si="184"/>
        <v>3107009.98</v>
      </c>
      <c r="K655" s="41">
        <f t="shared" si="183"/>
        <v>100</v>
      </c>
    </row>
    <row r="656" spans="1:11" ht="38.25" outlineLevel="1" x14ac:dyDescent="0.2">
      <c r="A656" s="14" t="s">
        <v>287</v>
      </c>
      <c r="B656" s="14" t="s">
        <v>311</v>
      </c>
      <c r="C656" s="14" t="s">
        <v>589</v>
      </c>
      <c r="D656" s="14"/>
      <c r="E656" s="15" t="s">
        <v>590</v>
      </c>
      <c r="F656" s="9"/>
      <c r="G656" s="16">
        <f>G657+G659+G661+G663</f>
        <v>314700</v>
      </c>
      <c r="H656" s="16">
        <f t="shared" ref="H656:J656" si="185">H657+H659+H661+H663</f>
        <v>3107009.98</v>
      </c>
      <c r="I656" s="16">
        <f t="shared" si="185"/>
        <v>3107009.98</v>
      </c>
      <c r="J656" s="16">
        <f t="shared" si="185"/>
        <v>3107009.98</v>
      </c>
      <c r="K656" s="41">
        <f t="shared" si="183"/>
        <v>100</v>
      </c>
    </row>
    <row r="657" spans="1:11" ht="51" outlineLevel="1" x14ac:dyDescent="0.2">
      <c r="A657" s="14" t="s">
        <v>287</v>
      </c>
      <c r="B657" s="14" t="s">
        <v>311</v>
      </c>
      <c r="C657" s="14" t="s">
        <v>319</v>
      </c>
      <c r="D657" s="14"/>
      <c r="E657" s="15" t="s">
        <v>320</v>
      </c>
      <c r="F657" s="9"/>
      <c r="G657" s="16">
        <v>223500</v>
      </c>
      <c r="H657" s="19">
        <v>261175.17</v>
      </c>
      <c r="I657" s="19">
        <v>261175.17</v>
      </c>
      <c r="J657" s="19">
        <v>261175.17</v>
      </c>
      <c r="K657" s="41">
        <f t="shared" si="183"/>
        <v>100</v>
      </c>
    </row>
    <row r="658" spans="1:11" ht="38.25" outlineLevel="1" x14ac:dyDescent="0.2">
      <c r="A658" s="13" t="s">
        <v>287</v>
      </c>
      <c r="B658" s="13" t="s">
        <v>311</v>
      </c>
      <c r="C658" s="13" t="s">
        <v>319</v>
      </c>
      <c r="D658" s="13" t="s">
        <v>13</v>
      </c>
      <c r="E658" s="9" t="s">
        <v>14</v>
      </c>
      <c r="F658" s="9"/>
      <c r="G658" s="16">
        <v>223500</v>
      </c>
      <c r="H658" s="19">
        <v>261175.17</v>
      </c>
      <c r="I658" s="19">
        <v>261175.17</v>
      </c>
      <c r="J658" s="19">
        <v>261175.17</v>
      </c>
      <c r="K658" s="41">
        <f t="shared" si="183"/>
        <v>100</v>
      </c>
    </row>
    <row r="659" spans="1:11" ht="25.5" outlineLevel="1" x14ac:dyDescent="0.2">
      <c r="A659" s="13" t="s">
        <v>287</v>
      </c>
      <c r="B659" s="13" t="s">
        <v>311</v>
      </c>
      <c r="C659" s="13" t="s">
        <v>321</v>
      </c>
      <c r="D659" s="13"/>
      <c r="E659" s="9" t="s">
        <v>322</v>
      </c>
      <c r="F659" s="9"/>
      <c r="G659" s="16">
        <v>0</v>
      </c>
      <c r="H659" s="19">
        <v>1415587.02</v>
      </c>
      <c r="I659" s="19">
        <v>1415587.02</v>
      </c>
      <c r="J659" s="19">
        <v>1415587.02</v>
      </c>
      <c r="K659" s="41">
        <f t="shared" si="183"/>
        <v>100</v>
      </c>
    </row>
    <row r="660" spans="1:11" ht="38.25" outlineLevel="1" x14ac:dyDescent="0.2">
      <c r="A660" s="13" t="s">
        <v>287</v>
      </c>
      <c r="B660" s="13" t="s">
        <v>311</v>
      </c>
      <c r="C660" s="13" t="s">
        <v>321</v>
      </c>
      <c r="D660" s="13" t="s">
        <v>13</v>
      </c>
      <c r="E660" s="9" t="s">
        <v>14</v>
      </c>
      <c r="F660" s="9"/>
      <c r="G660" s="16">
        <v>0</v>
      </c>
      <c r="H660" s="19">
        <v>1415587.02</v>
      </c>
      <c r="I660" s="19">
        <v>1415587.02</v>
      </c>
      <c r="J660" s="19">
        <v>1415587.02</v>
      </c>
      <c r="K660" s="41">
        <f t="shared" si="183"/>
        <v>100</v>
      </c>
    </row>
    <row r="661" spans="1:11" ht="25.5" outlineLevel="1" x14ac:dyDescent="0.2">
      <c r="A661" s="13" t="s">
        <v>287</v>
      </c>
      <c r="B661" s="13" t="s">
        <v>311</v>
      </c>
      <c r="C661" s="13" t="s">
        <v>323</v>
      </c>
      <c r="D661" s="13"/>
      <c r="E661" s="9" t="s">
        <v>324</v>
      </c>
      <c r="F661" s="9"/>
      <c r="G661" s="16">
        <v>91200</v>
      </c>
      <c r="H661" s="19">
        <v>153447.79</v>
      </c>
      <c r="I661" s="19">
        <v>153447.79</v>
      </c>
      <c r="J661" s="19">
        <v>153447.79</v>
      </c>
      <c r="K661" s="41">
        <f t="shared" si="183"/>
        <v>100</v>
      </c>
    </row>
    <row r="662" spans="1:11" ht="38.25" outlineLevel="1" x14ac:dyDescent="0.2">
      <c r="A662" s="13" t="s">
        <v>287</v>
      </c>
      <c r="B662" s="13" t="s">
        <v>311</v>
      </c>
      <c r="C662" s="13" t="s">
        <v>323</v>
      </c>
      <c r="D662" s="13" t="s">
        <v>13</v>
      </c>
      <c r="E662" s="9" t="s">
        <v>14</v>
      </c>
      <c r="F662" s="9"/>
      <c r="G662" s="16">
        <v>91200</v>
      </c>
      <c r="H662" s="19">
        <v>153447.79</v>
      </c>
      <c r="I662" s="19">
        <v>153447.79</v>
      </c>
      <c r="J662" s="19">
        <v>153447.79</v>
      </c>
      <c r="K662" s="41">
        <f t="shared" si="183"/>
        <v>100</v>
      </c>
    </row>
    <row r="663" spans="1:11" ht="25.5" outlineLevel="1" x14ac:dyDescent="0.2">
      <c r="A663" s="13" t="s">
        <v>287</v>
      </c>
      <c r="B663" s="13" t="s">
        <v>311</v>
      </c>
      <c r="C663" s="13" t="s">
        <v>325</v>
      </c>
      <c r="D663" s="13"/>
      <c r="E663" s="9" t="s">
        <v>326</v>
      </c>
      <c r="F663" s="9"/>
      <c r="G663" s="16">
        <v>0</v>
      </c>
      <c r="H663" s="19">
        <v>1276800</v>
      </c>
      <c r="I663" s="19">
        <v>1276800</v>
      </c>
      <c r="J663" s="19">
        <v>1276800</v>
      </c>
      <c r="K663" s="41">
        <f t="shared" si="183"/>
        <v>100</v>
      </c>
    </row>
    <row r="664" spans="1:11" ht="38.25" outlineLevel="1" x14ac:dyDescent="0.2">
      <c r="A664" s="13" t="s">
        <v>287</v>
      </c>
      <c r="B664" s="13" t="s">
        <v>311</v>
      </c>
      <c r="C664" s="13" t="s">
        <v>325</v>
      </c>
      <c r="D664" s="13" t="s">
        <v>165</v>
      </c>
      <c r="E664" s="9" t="s">
        <v>167</v>
      </c>
      <c r="F664" s="9"/>
      <c r="G664" s="16">
        <v>0</v>
      </c>
      <c r="H664" s="19">
        <v>1276800</v>
      </c>
      <c r="I664" s="19">
        <v>1276800</v>
      </c>
      <c r="J664" s="19">
        <v>1276800</v>
      </c>
      <c r="K664" s="41">
        <f t="shared" si="183"/>
        <v>100</v>
      </c>
    </row>
    <row r="665" spans="1:11" outlineLevel="1" x14ac:dyDescent="0.2">
      <c r="A665" s="14" t="s">
        <v>287</v>
      </c>
      <c r="B665" s="14" t="s">
        <v>101</v>
      </c>
      <c r="C665" s="14"/>
      <c r="D665" s="14"/>
      <c r="E665" s="15" t="s">
        <v>424</v>
      </c>
      <c r="F665" s="9"/>
      <c r="G665" s="16">
        <v>512704</v>
      </c>
      <c r="H665" s="19">
        <v>301958.78000000003</v>
      </c>
      <c r="I665" s="19">
        <v>301958.78000000003</v>
      </c>
      <c r="J665" s="19">
        <v>301958.78000000003</v>
      </c>
      <c r="K665" s="41">
        <f t="shared" si="183"/>
        <v>100</v>
      </c>
    </row>
    <row r="666" spans="1:11" ht="63.75" outlineLevel="1" x14ac:dyDescent="0.2">
      <c r="A666" s="14" t="s">
        <v>287</v>
      </c>
      <c r="B666" s="14" t="s">
        <v>101</v>
      </c>
      <c r="C666" s="14" t="s">
        <v>588</v>
      </c>
      <c r="D666" s="14"/>
      <c r="E666" s="15" t="s">
        <v>591</v>
      </c>
      <c r="F666" s="9"/>
      <c r="G666" s="16">
        <v>512704</v>
      </c>
      <c r="H666" s="19">
        <v>301958.78000000003</v>
      </c>
      <c r="I666" s="19">
        <v>301958.78000000003</v>
      </c>
      <c r="J666" s="19">
        <v>301958.78000000003</v>
      </c>
      <c r="K666" s="41">
        <f t="shared" si="183"/>
        <v>100</v>
      </c>
    </row>
    <row r="667" spans="1:11" ht="25.5" outlineLevel="1" x14ac:dyDescent="0.2">
      <c r="A667" s="14" t="s">
        <v>287</v>
      </c>
      <c r="B667" s="14" t="s">
        <v>101</v>
      </c>
      <c r="C667" s="14" t="s">
        <v>595</v>
      </c>
      <c r="D667" s="14"/>
      <c r="E667" s="15" t="s">
        <v>596</v>
      </c>
      <c r="F667" s="9"/>
      <c r="G667" s="16">
        <v>512704</v>
      </c>
      <c r="H667" s="19">
        <v>301958.78000000003</v>
      </c>
      <c r="I667" s="19">
        <v>301958.78000000003</v>
      </c>
      <c r="J667" s="19">
        <v>301958.78000000003</v>
      </c>
      <c r="K667" s="41">
        <f t="shared" si="183"/>
        <v>100</v>
      </c>
    </row>
    <row r="668" spans="1:11" ht="38.25" outlineLevel="1" x14ac:dyDescent="0.2">
      <c r="A668" s="14" t="s">
        <v>287</v>
      </c>
      <c r="B668" s="14" t="s">
        <v>101</v>
      </c>
      <c r="C668" s="14" t="s">
        <v>327</v>
      </c>
      <c r="D668" s="14"/>
      <c r="E668" s="15" t="s">
        <v>328</v>
      </c>
      <c r="F668" s="9"/>
      <c r="G668" s="16">
        <v>512704</v>
      </c>
      <c r="H668" s="19">
        <v>301958.78000000003</v>
      </c>
      <c r="I668" s="19">
        <v>301958.78000000003</v>
      </c>
      <c r="J668" s="19">
        <v>301958.78000000003</v>
      </c>
      <c r="K668" s="41">
        <f t="shared" si="183"/>
        <v>100</v>
      </c>
    </row>
    <row r="669" spans="1:11" ht="38.25" outlineLevel="1" x14ac:dyDescent="0.2">
      <c r="A669" s="13" t="s">
        <v>287</v>
      </c>
      <c r="B669" s="13" t="s">
        <v>101</v>
      </c>
      <c r="C669" s="13" t="s">
        <v>327</v>
      </c>
      <c r="D669" s="13" t="s">
        <v>13</v>
      </c>
      <c r="E669" s="9" t="s">
        <v>14</v>
      </c>
      <c r="F669" s="9"/>
      <c r="G669" s="16">
        <v>512704</v>
      </c>
      <c r="H669" s="19">
        <v>301958.78000000003</v>
      </c>
      <c r="I669" s="19">
        <v>301958.78000000003</v>
      </c>
      <c r="J669" s="19">
        <v>301958.78000000003</v>
      </c>
      <c r="K669" s="41">
        <f t="shared" si="183"/>
        <v>100</v>
      </c>
    </row>
    <row r="670" spans="1:11" outlineLevel="1" x14ac:dyDescent="0.2">
      <c r="A670" s="14" t="s">
        <v>287</v>
      </c>
      <c r="B670" s="14" t="s">
        <v>470</v>
      </c>
      <c r="C670" s="14"/>
      <c r="D670" s="14"/>
      <c r="E670" s="15" t="s">
        <v>471</v>
      </c>
      <c r="F670" s="9"/>
      <c r="G670" s="16">
        <f>G671</f>
        <v>18724629.91</v>
      </c>
      <c r="H670" s="16">
        <f t="shared" ref="H670:J672" si="186">H671</f>
        <v>18720213.050000001</v>
      </c>
      <c r="I670" s="16">
        <f t="shared" si="186"/>
        <v>18720213.050000001</v>
      </c>
      <c r="J670" s="16">
        <f t="shared" si="186"/>
        <v>18396682.460000001</v>
      </c>
      <c r="K670" s="41">
        <f t="shared" si="183"/>
        <v>98.271757970190407</v>
      </c>
    </row>
    <row r="671" spans="1:11" outlineLevel="1" x14ac:dyDescent="0.2">
      <c r="A671" s="14" t="s">
        <v>287</v>
      </c>
      <c r="B671" s="14" t="s">
        <v>248</v>
      </c>
      <c r="C671" s="14"/>
      <c r="D671" s="14"/>
      <c r="E671" s="15" t="s">
        <v>539</v>
      </c>
      <c r="F671" s="9"/>
      <c r="G671" s="16">
        <f>G672</f>
        <v>18724629.91</v>
      </c>
      <c r="H671" s="16">
        <f t="shared" si="186"/>
        <v>18720213.050000001</v>
      </c>
      <c r="I671" s="16">
        <f t="shared" si="186"/>
        <v>18720213.050000001</v>
      </c>
      <c r="J671" s="16">
        <f t="shared" si="186"/>
        <v>18396682.460000001</v>
      </c>
      <c r="K671" s="41">
        <f t="shared" si="183"/>
        <v>98.271757970190407</v>
      </c>
    </row>
    <row r="672" spans="1:11" ht="63.75" outlineLevel="1" x14ac:dyDescent="0.2">
      <c r="A672" s="14" t="s">
        <v>287</v>
      </c>
      <c r="B672" s="14" t="s">
        <v>248</v>
      </c>
      <c r="C672" s="14" t="s">
        <v>588</v>
      </c>
      <c r="D672" s="14"/>
      <c r="E672" s="15" t="s">
        <v>591</v>
      </c>
      <c r="F672" s="9"/>
      <c r="G672" s="16">
        <f>G673</f>
        <v>18724629.91</v>
      </c>
      <c r="H672" s="16">
        <f t="shared" si="186"/>
        <v>18720213.050000001</v>
      </c>
      <c r="I672" s="16">
        <f t="shared" si="186"/>
        <v>18720213.050000001</v>
      </c>
      <c r="J672" s="16">
        <f t="shared" si="186"/>
        <v>18396682.460000001</v>
      </c>
      <c r="K672" s="41">
        <f t="shared" si="183"/>
        <v>98.271757970190407</v>
      </c>
    </row>
    <row r="673" spans="1:11" ht="38.25" outlineLevel="1" x14ac:dyDescent="0.2">
      <c r="A673" s="14" t="s">
        <v>287</v>
      </c>
      <c r="B673" s="14" t="s">
        <v>248</v>
      </c>
      <c r="C673" s="14" t="s">
        <v>589</v>
      </c>
      <c r="D673" s="14"/>
      <c r="E673" s="15" t="s">
        <v>590</v>
      </c>
      <c r="F673" s="9"/>
      <c r="G673" s="16">
        <f>G674+G676</f>
        <v>18724629.91</v>
      </c>
      <c r="H673" s="16">
        <f t="shared" ref="H673:J673" si="187">H674+H676</f>
        <v>18720213.050000001</v>
      </c>
      <c r="I673" s="16">
        <f t="shared" si="187"/>
        <v>18720213.050000001</v>
      </c>
      <c r="J673" s="16">
        <f t="shared" si="187"/>
        <v>18396682.460000001</v>
      </c>
      <c r="K673" s="41">
        <f t="shared" si="183"/>
        <v>98.271757970190407</v>
      </c>
    </row>
    <row r="674" spans="1:11" ht="114.75" outlineLevel="1" x14ac:dyDescent="0.2">
      <c r="A674" s="14" t="s">
        <v>287</v>
      </c>
      <c r="B674" s="14" t="s">
        <v>248</v>
      </c>
      <c r="C674" s="14" t="s">
        <v>329</v>
      </c>
      <c r="D674" s="14"/>
      <c r="E674" s="21" t="s">
        <v>608</v>
      </c>
      <c r="F674" s="9"/>
      <c r="G674" s="16">
        <v>18577680</v>
      </c>
      <c r="H674" s="16">
        <v>18532637.5</v>
      </c>
      <c r="I674" s="16">
        <v>18532637.5</v>
      </c>
      <c r="J674" s="19">
        <v>18351968.73</v>
      </c>
      <c r="K674" s="41">
        <f t="shared" si="183"/>
        <v>99.025131905806717</v>
      </c>
    </row>
    <row r="675" spans="1:11" ht="38.25" outlineLevel="1" x14ac:dyDescent="0.2">
      <c r="A675" s="13" t="s">
        <v>287</v>
      </c>
      <c r="B675" s="13" t="s">
        <v>248</v>
      </c>
      <c r="C675" s="13" t="s">
        <v>329</v>
      </c>
      <c r="D675" s="13" t="s">
        <v>165</v>
      </c>
      <c r="E675" s="9" t="s">
        <v>167</v>
      </c>
      <c r="F675" s="9"/>
      <c r="G675" s="16">
        <v>18577680</v>
      </c>
      <c r="H675" s="16">
        <v>18532637.5</v>
      </c>
      <c r="I675" s="16">
        <v>18532637.5</v>
      </c>
      <c r="J675" s="19">
        <v>18351968.73</v>
      </c>
      <c r="K675" s="41">
        <f t="shared" si="183"/>
        <v>99.025131905806717</v>
      </c>
    </row>
    <row r="676" spans="1:11" ht="51" outlineLevel="1" x14ac:dyDescent="0.2">
      <c r="A676" s="13" t="s">
        <v>287</v>
      </c>
      <c r="B676" s="13" t="s">
        <v>330</v>
      </c>
      <c r="C676" s="13" t="s">
        <v>331</v>
      </c>
      <c r="D676" s="13"/>
      <c r="E676" s="9" t="s">
        <v>332</v>
      </c>
      <c r="F676" s="9"/>
      <c r="G676" s="16">
        <v>146949.91</v>
      </c>
      <c r="H676" s="16">
        <v>187575.55</v>
      </c>
      <c r="I676" s="16">
        <v>187575.55</v>
      </c>
      <c r="J676" s="19">
        <v>44713.73</v>
      </c>
      <c r="K676" s="41">
        <f t="shared" si="183"/>
        <v>23.837717655632627</v>
      </c>
    </row>
    <row r="677" spans="1:11" ht="38.25" outlineLevel="1" x14ac:dyDescent="0.2">
      <c r="A677" s="13" t="s">
        <v>287</v>
      </c>
      <c r="B677" s="13" t="s">
        <v>330</v>
      </c>
      <c r="C677" s="13" t="s">
        <v>331</v>
      </c>
      <c r="D677" s="13" t="s">
        <v>13</v>
      </c>
      <c r="E677" s="9" t="s">
        <v>14</v>
      </c>
      <c r="F677" s="9"/>
      <c r="G677" s="16">
        <v>146949.91</v>
      </c>
      <c r="H677" s="16">
        <v>187575.55</v>
      </c>
      <c r="I677" s="16">
        <v>187575.55</v>
      </c>
      <c r="J677" s="19">
        <v>44713.73</v>
      </c>
      <c r="K677" s="41">
        <f t="shared" si="183"/>
        <v>23.837717655632627</v>
      </c>
    </row>
    <row r="678" spans="1:11" ht="12.75" customHeight="1" x14ac:dyDescent="0.2">
      <c r="A678" s="61" t="s">
        <v>5</v>
      </c>
      <c r="B678" s="56"/>
      <c r="C678" s="56"/>
      <c r="D678" s="56"/>
      <c r="E678" s="57"/>
      <c r="F678" s="57"/>
      <c r="G678" s="26">
        <v>551072237.88999999</v>
      </c>
      <c r="H678" s="26">
        <v>720673136.76999998</v>
      </c>
      <c r="I678" s="26">
        <v>720673136.76999998</v>
      </c>
      <c r="J678" s="27">
        <v>687778982.22000003</v>
      </c>
      <c r="K678" s="36">
        <f t="shared" si="183"/>
        <v>95.435634704322553</v>
      </c>
    </row>
    <row r="679" spans="1:11" ht="12.75" customHeight="1" x14ac:dyDescent="0.2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</row>
    <row r="681" spans="1:11" ht="12.75" customHeight="1" x14ac:dyDescent="0.2">
      <c r="G681" s="64"/>
      <c r="H681" s="64"/>
      <c r="I681" s="64"/>
      <c r="J681" s="64"/>
    </row>
  </sheetData>
  <mergeCells count="17">
    <mergeCell ref="H3:K3"/>
    <mergeCell ref="H2:K2"/>
    <mergeCell ref="H9:I9"/>
    <mergeCell ref="J9:J10"/>
    <mergeCell ref="K9:K10"/>
    <mergeCell ref="A4:G4"/>
    <mergeCell ref="A5:F5"/>
    <mergeCell ref="A6:F6"/>
    <mergeCell ref="G9:G10"/>
    <mergeCell ref="E9:E10"/>
    <mergeCell ref="D9:D10"/>
    <mergeCell ref="C9:C10"/>
    <mergeCell ref="B9:B10"/>
    <mergeCell ref="A9:A10"/>
    <mergeCell ref="A7:J7"/>
    <mergeCell ref="H5:K5"/>
    <mergeCell ref="H4:K4"/>
  </mergeCells>
  <phoneticPr fontId="6" type="noConversion"/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rep:2.56.0.512</dc:description>
  <cp:lastModifiedBy>ZamNacalnFu</cp:lastModifiedBy>
  <cp:lastPrinted>2026-02-18T11:04:54Z</cp:lastPrinted>
  <dcterms:created xsi:type="dcterms:W3CDTF">2026-02-12T11:34:44Z</dcterms:created>
  <dcterms:modified xsi:type="dcterms:W3CDTF">2026-02-18T11:04:58Z</dcterms:modified>
</cp:coreProperties>
</file>